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ricket Performance\COMPETITIONS\SHIRES\SPIRIT OF CRICKET\"/>
    </mc:Choice>
  </mc:AlternateContent>
  <xr:revisionPtr revIDLastSave="0" documentId="8_{35053285-A57D-4F65-A30A-E6A6F677FA32}" xr6:coauthVersionLast="47" xr6:coauthVersionMax="47" xr10:uidLastSave="{00000000-0000-0000-0000-000000000000}"/>
  <bookViews>
    <workbookView xWindow="33720" yWindow="-120" windowWidth="29040" windowHeight="15840"/>
  </bookViews>
  <sheets>
    <sheet name="Summary of all Clubs" sheetId="8" r:id="rId1"/>
    <sheet name="1st Grade" sheetId="1" r:id="rId2"/>
    <sheet name="2nd Grade" sheetId="2" r:id="rId3"/>
    <sheet name="3rd Grade" sheetId="5" r:id="rId4"/>
    <sheet name="4th Grade" sheetId="6" r:id="rId5"/>
    <sheet name="5th Grade" sheetId="9" r:id="rId6"/>
    <sheet name="Frank Gray Shield" sheetId="4" r:id="rId7"/>
  </sheets>
  <definedNames>
    <definedName name="_xlnm._FilterDatabase" localSheetId="0" hidden="1">'Summary of all Clubs'!$A$4:$K$4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  <c r="J4" i="4"/>
  <c r="K4" i="4"/>
  <c r="H9" i="8"/>
  <c r="J5" i="4"/>
  <c r="K5" i="4"/>
  <c r="H8" i="8"/>
  <c r="J6" i="4"/>
  <c r="K6" i="4"/>
  <c r="H14" i="8"/>
  <c r="J7" i="4"/>
  <c r="K7" i="4"/>
  <c r="H10" i="8"/>
  <c r="J8" i="4"/>
  <c r="J9" i="4"/>
  <c r="K9" i="4"/>
  <c r="H11" i="8"/>
  <c r="J10" i="4"/>
  <c r="K10" i="4"/>
  <c r="J11" i="4"/>
  <c r="K11" i="4"/>
  <c r="H15" i="8"/>
  <c r="J12" i="4"/>
  <c r="K12" i="4"/>
  <c r="H7" i="8"/>
  <c r="J13" i="4"/>
  <c r="K13" i="4"/>
  <c r="H5" i="8"/>
  <c r="J14" i="4"/>
  <c r="K14" i="4"/>
  <c r="H12" i="8"/>
  <c r="J15" i="4"/>
  <c r="X3" i="9"/>
  <c r="X4" i="9"/>
  <c r="Y4" i="9"/>
  <c r="G9" i="8"/>
  <c r="X5" i="9"/>
  <c r="X6" i="9"/>
  <c r="Y6" i="9"/>
  <c r="G14" i="8"/>
  <c r="X7" i="9"/>
  <c r="Y7" i="9"/>
  <c r="G10" i="8"/>
  <c r="X8" i="9"/>
  <c r="X9" i="9"/>
  <c r="X10" i="9"/>
  <c r="Y10" i="9"/>
  <c r="G13" i="8"/>
  <c r="X11" i="9"/>
  <c r="Y11" i="9"/>
  <c r="X12" i="9"/>
  <c r="X13" i="9"/>
  <c r="X14" i="9"/>
  <c r="Y14" i="9"/>
  <c r="G12" i="8"/>
  <c r="X15" i="9"/>
  <c r="Y15" i="9"/>
  <c r="G6" i="8"/>
  <c r="R3" i="6"/>
  <c r="S3" i="6"/>
  <c r="F17" i="8"/>
  <c r="R4" i="6"/>
  <c r="S4" i="6"/>
  <c r="F9" i="8"/>
  <c r="R5" i="6"/>
  <c r="S5" i="6"/>
  <c r="F8" i="8"/>
  <c r="R6" i="6"/>
  <c r="S6" i="6"/>
  <c r="F14" i="8"/>
  <c r="R7" i="6"/>
  <c r="R8" i="6"/>
  <c r="S8" i="6"/>
  <c r="R9" i="6"/>
  <c r="S9" i="6"/>
  <c r="R10" i="6"/>
  <c r="S10" i="6"/>
  <c r="F13" i="8"/>
  <c r="R11" i="6"/>
  <c r="S11" i="6"/>
  <c r="F15" i="8"/>
  <c r="R12" i="6"/>
  <c r="I7" i="8"/>
  <c r="R13" i="6"/>
  <c r="S13" i="6"/>
  <c r="F5" i="8"/>
  <c r="R14" i="6"/>
  <c r="S14" i="6"/>
  <c r="F12" i="8"/>
  <c r="R15" i="6"/>
  <c r="S15" i="6"/>
  <c r="F6" i="8"/>
  <c r="R3" i="5"/>
  <c r="S3" i="5"/>
  <c r="E17" i="8"/>
  <c r="R4" i="5"/>
  <c r="S4" i="5"/>
  <c r="E9" i="8"/>
  <c r="R5" i="5"/>
  <c r="S5" i="5"/>
  <c r="E8" i="8"/>
  <c r="R6" i="5"/>
  <c r="S6" i="5"/>
  <c r="E14" i="8"/>
  <c r="R7" i="5"/>
  <c r="S7" i="5"/>
  <c r="E10" i="8"/>
  <c r="R8" i="5"/>
  <c r="S8" i="5"/>
  <c r="E16" i="8"/>
  <c r="R9" i="5"/>
  <c r="S9" i="5"/>
  <c r="R10" i="5"/>
  <c r="S10" i="5"/>
  <c r="E13" i="8"/>
  <c r="R11" i="5"/>
  <c r="S11" i="5"/>
  <c r="E15" i="8"/>
  <c r="R12" i="5"/>
  <c r="S12" i="5"/>
  <c r="E7" i="8"/>
  <c r="R13" i="5"/>
  <c r="S13" i="5"/>
  <c r="E5" i="8"/>
  <c r="R14" i="5"/>
  <c r="S14" i="5"/>
  <c r="E12" i="8"/>
  <c r="R15" i="5"/>
  <c r="S15" i="5"/>
  <c r="E6" i="8"/>
  <c r="R3" i="2"/>
  <c r="S3" i="2"/>
  <c r="D17" i="8"/>
  <c r="R4" i="2"/>
  <c r="S4" i="2"/>
  <c r="D9" i="8"/>
  <c r="R5" i="2"/>
  <c r="S5" i="2"/>
  <c r="D8" i="8"/>
  <c r="R6" i="2"/>
  <c r="S6" i="2"/>
  <c r="D14" i="8"/>
  <c r="R7" i="2"/>
  <c r="S7" i="2"/>
  <c r="R8" i="2"/>
  <c r="I16" i="8"/>
  <c r="J16" i="8"/>
  <c r="R9" i="2"/>
  <c r="S9" i="2"/>
  <c r="D11" i="8"/>
  <c r="R10" i="2"/>
  <c r="S10" i="2"/>
  <c r="D13" i="8"/>
  <c r="R11" i="2"/>
  <c r="S11" i="2"/>
  <c r="D15" i="8"/>
  <c r="R12" i="2"/>
  <c r="R13" i="2"/>
  <c r="S13" i="2"/>
  <c r="D5" i="8"/>
  <c r="R14" i="2"/>
  <c r="S14" i="2"/>
  <c r="D12" i="8"/>
  <c r="R15" i="2"/>
  <c r="R3" i="1"/>
  <c r="R4" i="1"/>
  <c r="S4" i="1"/>
  <c r="C9" i="8"/>
  <c r="R5" i="1"/>
  <c r="R6" i="1"/>
  <c r="S6" i="1"/>
  <c r="C14" i="8"/>
  <c r="R7" i="1"/>
  <c r="S7" i="1"/>
  <c r="C10" i="8"/>
  <c r="R8" i="1"/>
  <c r="R9" i="1"/>
  <c r="S9" i="1"/>
  <c r="C11" i="8"/>
  <c r="R10" i="1"/>
  <c r="S10" i="1"/>
  <c r="R11" i="1"/>
  <c r="R12" i="1"/>
  <c r="R13" i="1"/>
  <c r="S13" i="1"/>
  <c r="R14" i="1"/>
  <c r="S14" i="1"/>
  <c r="C12" i="8"/>
  <c r="R15" i="1"/>
  <c r="K17" i="8"/>
  <c r="K5" i="8"/>
  <c r="K9" i="8"/>
  <c r="K8" i="8"/>
  <c r="K14" i="8"/>
  <c r="K10" i="8"/>
  <c r="K16" i="8"/>
  <c r="K11" i="8"/>
  <c r="K13" i="8"/>
  <c r="K15" i="8"/>
  <c r="K7" i="8"/>
  <c r="K12" i="8"/>
  <c r="K6" i="8"/>
  <c r="K8" i="4"/>
  <c r="T19" i="4"/>
  <c r="K3" i="4"/>
  <c r="H17" i="8"/>
  <c r="S8" i="1"/>
  <c r="C16" i="8"/>
  <c r="J17" i="4"/>
  <c r="K17" i="4"/>
  <c r="K15" i="4"/>
  <c r="H6" i="8"/>
  <c r="H13" i="8"/>
  <c r="H16" i="8"/>
  <c r="K19" i="4"/>
  <c r="S7" i="6"/>
  <c r="F10" i="8"/>
  <c r="S12" i="1"/>
  <c r="C7" i="8"/>
  <c r="Y12" i="9"/>
  <c r="G7" i="8"/>
  <c r="Y8" i="9"/>
  <c r="G16" i="8"/>
  <c r="Y13" i="9"/>
  <c r="G5" i="8"/>
  <c r="Y9" i="9"/>
  <c r="G11" i="8"/>
  <c r="Y5" i="9"/>
  <c r="G8" i="8"/>
  <c r="F16" i="8"/>
  <c r="I15" i="8"/>
  <c r="S12" i="2"/>
  <c r="D7" i="8"/>
  <c r="S3" i="1"/>
  <c r="C17" i="8"/>
  <c r="S11" i="1"/>
  <c r="C15" i="8"/>
  <c r="S15" i="1"/>
  <c r="C6" i="8"/>
  <c r="C13" i="8"/>
  <c r="J7" i="8"/>
  <c r="J15" i="8"/>
  <c r="X17" i="9"/>
  <c r="Y17" i="9"/>
  <c r="Y3" i="9"/>
  <c r="G17" i="8"/>
  <c r="G15" i="8"/>
  <c r="I6" i="8"/>
  <c r="J6" i="8"/>
  <c r="S12" i="6"/>
  <c r="F7" i="8"/>
  <c r="R17" i="6"/>
  <c r="S17" i="6"/>
  <c r="F11" i="8"/>
  <c r="S19" i="6"/>
  <c r="I11" i="8"/>
  <c r="J11" i="8"/>
  <c r="I13" i="8"/>
  <c r="J13" i="8"/>
  <c r="I8" i="8"/>
  <c r="J8" i="8"/>
  <c r="S19" i="5"/>
  <c r="E11" i="8"/>
  <c r="R17" i="5"/>
  <c r="S17" i="5"/>
  <c r="I17" i="8"/>
  <c r="J17" i="8"/>
  <c r="S15" i="2"/>
  <c r="D6" i="8"/>
  <c r="S8" i="2"/>
  <c r="D16" i="8"/>
  <c r="D10" i="8"/>
  <c r="I10" i="8"/>
  <c r="J10" i="8"/>
  <c r="R17" i="2"/>
  <c r="S17" i="2"/>
  <c r="I12" i="8"/>
  <c r="J12" i="8"/>
  <c r="I5" i="8"/>
  <c r="J5" i="8"/>
  <c r="I14" i="8"/>
  <c r="J14" i="8"/>
  <c r="I9" i="8"/>
  <c r="J9" i="8"/>
  <c r="R17" i="1"/>
  <c r="S17" i="1"/>
  <c r="S5" i="1"/>
  <c r="C8" i="8"/>
  <c r="C5" i="8"/>
  <c r="S19" i="1"/>
  <c r="Y19" i="9"/>
  <c r="S19" i="2"/>
  <c r="J19" i="8"/>
</calcChain>
</file>

<file path=xl/sharedStrings.xml><?xml version="1.0" encoding="utf-8"?>
<sst xmlns="http://schemas.openxmlformats.org/spreadsheetml/2006/main" count="379" uniqueCount="47">
  <si>
    <t xml:space="preserve">Club </t>
  </si>
  <si>
    <t>Total</t>
  </si>
  <si>
    <t>Average</t>
  </si>
  <si>
    <t>Competition Average</t>
  </si>
  <si>
    <t>Check</t>
  </si>
  <si>
    <t>Grade Average</t>
  </si>
  <si>
    <t>Club Ave</t>
  </si>
  <si>
    <t>Club Total</t>
  </si>
  <si>
    <t>Auburn</t>
  </si>
  <si>
    <t>Burwood Briars</t>
  </si>
  <si>
    <t>Epping</t>
  </si>
  <si>
    <t>Georges River</t>
  </si>
  <si>
    <t>Lane Cove</t>
  </si>
  <si>
    <t>Lindfield</t>
  </si>
  <si>
    <t>Pennant Hills</t>
  </si>
  <si>
    <t>Roseville</t>
  </si>
  <si>
    <t>Strathfield</t>
  </si>
  <si>
    <t>Warringah</t>
  </si>
  <si>
    <t>FGS</t>
  </si>
  <si>
    <t>QF</t>
  </si>
  <si>
    <t>SF</t>
  </si>
  <si>
    <t>F</t>
  </si>
  <si>
    <t>North West Sydney</t>
  </si>
  <si>
    <t>Done</t>
  </si>
  <si>
    <t xml:space="preserve"> </t>
  </si>
  <si>
    <t>np = no play</t>
  </si>
  <si>
    <t>na = no assessment submitted.</t>
  </si>
  <si>
    <t>1st</t>
  </si>
  <si>
    <t>2nd</t>
  </si>
  <si>
    <t>3rd</t>
  </si>
  <si>
    <t>4th</t>
  </si>
  <si>
    <t>Rank</t>
  </si>
  <si>
    <t>Assessments</t>
  </si>
  <si>
    <t>Mt Pritchard-Southern Districts</t>
  </si>
  <si>
    <t>nu = no umpires</t>
  </si>
  <si>
    <t>Balmain South Sydney</t>
  </si>
  <si>
    <t xml:space="preserve">bye = bye </t>
  </si>
  <si>
    <t>np</t>
  </si>
  <si>
    <t>B</t>
  </si>
  <si>
    <t>5th</t>
  </si>
  <si>
    <t>Spirit of Cricket - Summary 2022/2023 Season</t>
  </si>
  <si>
    <t>Spirit of Cricket - First Grade 2022/23 Season</t>
  </si>
  <si>
    <t>Spirit of Cricket - Second Grade 2022/23 Season</t>
  </si>
  <si>
    <t>Spirit of Cricket - Third Grade 2022/23 Season</t>
  </si>
  <si>
    <t>Spirit of Cricket - Fourth Grade 2022/23 Season</t>
  </si>
  <si>
    <t>Spirit of Cricket - Fifth Grade 2022/23 Season</t>
  </si>
  <si>
    <t>Spirit of Cricket - Frank Gray Shield 2022/23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</si>
</sst>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8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indexed="9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1"/>
      <color theme="0" tint="-0.249977111117893"/>
      <name val="Calibri"/>
      <family val="2"/>
    </font>
    <font>
      <sz val="12"/>
      <color theme="0" tint="-0.249977111117893"/>
      <name val="Calibri"/>
      <family val="2"/>
    </font>
    <font>
      <b/>
      <sz val="11"/>
      <color rgb="FFFF0000"/>
      <name val="Calibri"/>
      <family val="2"/>
    </font>
    <font>
      <b/>
      <sz val="11"/>
      <color rgb="FF00B0F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12" fillId="2" borderId="0" xfId="0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2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8" fillId="0" borderId="0" xfId="0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0" fillId="2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6" fillId="0" borderId="0" xfId="0" applyNumberFormat="1" applyFont="1" applyBorder="1"/>
    <xf numFmtId="0" fontId="2" fillId="0" borderId="0" xfId="0" applyFont="1" applyFill="1" applyAlignment="1"/>
    <xf numFmtId="0" fontId="16" fillId="0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workbookViewId="0">
      <pane ySplit="4" topLeftCell="A5" activePane="bottomLeft" state="frozen"/>
      <selection pane="bottomLeft" activeCell="K32" sqref="K32"/>
    </sheetView>
  </sheetViews>
  <sheetFormatPr defaultColWidth="9.1796875" defaultRowHeight="14.5" x14ac:dyDescent="0.35"/>
  <cols>
    <col min="1" max="1" width="7.54296875" style="9" customWidth="1"/>
    <col min="2" max="2" width="29.54296875" style="7" customWidth="1"/>
    <col min="3" max="8" width="9.1796875" style="9"/>
    <col min="9" max="9" width="11.54296875" style="9" bestFit="1" customWidth="1"/>
    <col min="10" max="10" width="10.453125" style="10" bestFit="1" customWidth="1"/>
    <col min="11" max="11" width="6.453125" style="9" bestFit="1" customWidth="1"/>
    <col min="12" max="12" width="22.1796875" style="11" customWidth="1"/>
    <col min="13" max="16384" width="9.1796875" style="11"/>
  </cols>
  <sheetData>
    <row r="1" spans="1:11" ht="15.5" x14ac:dyDescent="0.35">
      <c r="A1" s="31" t="s">
        <v>40</v>
      </c>
      <c r="B1" s="26"/>
      <c r="C1" s="27"/>
      <c r="D1" s="27"/>
      <c r="E1" s="27"/>
      <c r="F1" s="27"/>
      <c r="G1" s="27"/>
      <c r="H1" s="27"/>
      <c r="I1" s="27"/>
      <c r="J1" s="28"/>
    </row>
    <row r="2" spans="1:11" s="13" customFormat="1" x14ac:dyDescent="0.35">
      <c r="A2" s="27"/>
      <c r="B2" s="25"/>
      <c r="C2" s="27"/>
      <c r="D2" s="27"/>
      <c r="E2" s="27"/>
      <c r="F2" s="27"/>
      <c r="G2" s="27"/>
      <c r="H2" s="27"/>
      <c r="I2" s="27"/>
      <c r="J2" s="28"/>
      <c r="K2" s="12"/>
    </row>
    <row r="3" spans="1:11" s="36" customFormat="1" ht="15.5" x14ac:dyDescent="0.35">
      <c r="A3" s="32"/>
      <c r="B3" s="31"/>
      <c r="C3" s="69" t="s">
        <v>5</v>
      </c>
      <c r="D3" s="69"/>
      <c r="E3" s="69"/>
      <c r="F3" s="69"/>
      <c r="G3" s="69"/>
      <c r="H3" s="69"/>
      <c r="I3" s="33"/>
      <c r="J3" s="34"/>
      <c r="K3" s="35"/>
    </row>
    <row r="4" spans="1:11" s="36" customFormat="1" ht="15.5" x14ac:dyDescent="0.35">
      <c r="A4" s="61" t="s">
        <v>31</v>
      </c>
      <c r="B4" s="37" t="s">
        <v>0</v>
      </c>
      <c r="C4" s="33" t="s">
        <v>27</v>
      </c>
      <c r="D4" s="33" t="s">
        <v>28</v>
      </c>
      <c r="E4" s="33" t="s">
        <v>29</v>
      </c>
      <c r="F4" s="33" t="s">
        <v>30</v>
      </c>
      <c r="G4" s="62" t="s">
        <v>39</v>
      </c>
      <c r="H4" s="33" t="s">
        <v>18</v>
      </c>
      <c r="I4" s="33" t="s">
        <v>7</v>
      </c>
      <c r="J4" s="34" t="s">
        <v>6</v>
      </c>
      <c r="K4" s="40" t="s">
        <v>32</v>
      </c>
    </row>
    <row r="5" spans="1:11" x14ac:dyDescent="0.35">
      <c r="A5" s="9">
        <v>1</v>
      </c>
      <c r="B5" s="7" t="s">
        <v>35</v>
      </c>
      <c r="C5" s="10">
        <f>+'1st Grade'!S13</f>
        <v>7.9230769230769234</v>
      </c>
      <c r="D5" s="10">
        <f>+'2nd Grade'!S13</f>
        <v>7.4545454545454541</v>
      </c>
      <c r="E5" s="10">
        <f>+'3rd Grade'!S13</f>
        <v>7.9</v>
      </c>
      <c r="F5" s="10">
        <f>+'4th Grade'!S13</f>
        <v>7.5</v>
      </c>
      <c r="G5" s="10">
        <f>+'5th Grade'!Y13</f>
        <v>7.8</v>
      </c>
      <c r="H5" s="10">
        <f>+'Frank Gray Shield'!K13</f>
        <v>7.75</v>
      </c>
      <c r="I5" s="57">
        <f>+'1st Grade'!R13+'2nd Grade'!R13+'3rd Grade'!R13+'4th Grade'!R13+'Frank Gray Shield'!J13+'5th Grade'!X13</f>
        <v>487</v>
      </c>
      <c r="J5" s="19">
        <f t="shared" ref="J5:J17" si="0">+I5/K5</f>
        <v>7.7301587301587302</v>
      </c>
      <c r="K5" s="39">
        <f>+COUNT('1st Grade'!B13:Q13)+COUNT('2nd Grade'!B13:Q13)+COUNT('3rd Grade'!B13:Q13)+COUNT('4th Grade'!B13:Q13)+COUNT('Frank Gray Shield'!B13:I13)+COUNT('5th Grade'!B13:W13)</f>
        <v>63</v>
      </c>
    </row>
    <row r="6" spans="1:11" x14ac:dyDescent="0.35">
      <c r="A6" s="9">
        <v>2</v>
      </c>
      <c r="B6" s="7" t="s">
        <v>17</v>
      </c>
      <c r="C6" s="10">
        <f>+'1st Grade'!S15</f>
        <v>7.8181818181818183</v>
      </c>
      <c r="D6" s="10">
        <f>+'2nd Grade'!S15</f>
        <v>7.2307692307692308</v>
      </c>
      <c r="E6" s="10">
        <f>+'3rd Grade'!S15</f>
        <v>7.666666666666667</v>
      </c>
      <c r="F6" s="10">
        <f>+'4th Grade'!S15</f>
        <v>7.6923076923076925</v>
      </c>
      <c r="G6" s="10">
        <f>+'5th Grade'!Y15</f>
        <v>8.0555555555555554</v>
      </c>
      <c r="H6" s="10">
        <f>+'Frank Gray Shield'!K15</f>
        <v>7.833333333333333</v>
      </c>
      <c r="I6" s="57">
        <f>+'1st Grade'!R15+'2nd Grade'!R15+'3rd Grade'!R15+'4th Grade'!R15+'Frank Gray Shield'!J15+'5th Grade'!X15</f>
        <v>541</v>
      </c>
      <c r="J6" s="19">
        <f t="shared" si="0"/>
        <v>7.7285714285714286</v>
      </c>
      <c r="K6" s="39">
        <f>+COUNT('1st Grade'!B15:Q15)+COUNT('2nd Grade'!B15:Q15)+COUNT('3rd Grade'!B15:Q15)+COUNT('4th Grade'!B15:Q15)+COUNT('Frank Gray Shield'!B15:I15)+COUNT('5th Grade'!B15:W15)</f>
        <v>70</v>
      </c>
    </row>
    <row r="7" spans="1:11" x14ac:dyDescent="0.35">
      <c r="A7" s="9">
        <v>3</v>
      </c>
      <c r="B7" s="7" t="s">
        <v>15</v>
      </c>
      <c r="C7" s="10">
        <f>+'1st Grade'!S12</f>
        <v>7.2</v>
      </c>
      <c r="D7" s="10">
        <f>+'2nd Grade'!S12</f>
        <v>7.5</v>
      </c>
      <c r="E7" s="10">
        <f>+'3rd Grade'!S12</f>
        <v>7.6363636363636367</v>
      </c>
      <c r="F7" s="10">
        <f>+'4th Grade'!S12</f>
        <v>7.7272727272727275</v>
      </c>
      <c r="G7" s="10">
        <f>+'5th Grade'!Y12</f>
        <v>7.9333333333333336</v>
      </c>
      <c r="H7" s="10">
        <f>+'Frank Gray Shield'!K12</f>
        <v>8.25</v>
      </c>
      <c r="I7" s="57">
        <f>+'1st Grade'!R12+'2nd Grade'!R12+'3rd Grade'!R12+'4th Grade'!R12+'Frank Gray Shield'!J12+'5th Grade'!X12</f>
        <v>468</v>
      </c>
      <c r="J7" s="19">
        <f t="shared" si="0"/>
        <v>7.6721311475409832</v>
      </c>
      <c r="K7" s="39">
        <f>+COUNT('1st Grade'!B12:Q12)+COUNT('2nd Grade'!B12:Q12)+COUNT('3rd Grade'!B12:Q12)+COUNT('4th Grade'!B12:Q12)+COUNT('Frank Gray Shield'!B12:I12)+COUNT('5th Grade'!B12:W12)</f>
        <v>61</v>
      </c>
    </row>
    <row r="8" spans="1:11" x14ac:dyDescent="0.35">
      <c r="A8" s="9">
        <v>4</v>
      </c>
      <c r="B8" s="7" t="s">
        <v>10</v>
      </c>
      <c r="C8" s="10">
        <f>+'1st Grade'!S5</f>
        <v>7.333333333333333</v>
      </c>
      <c r="D8" s="10">
        <f>+'2nd Grade'!S5</f>
        <v>7.6</v>
      </c>
      <c r="E8" s="10">
        <f>+'3rd Grade'!S5</f>
        <v>7.583333333333333</v>
      </c>
      <c r="F8" s="10">
        <f>+'4th Grade'!S5</f>
        <v>6.8888888888888893</v>
      </c>
      <c r="G8" s="10">
        <f>+'5th Grade'!Y5</f>
        <v>8.1333333333333329</v>
      </c>
      <c r="H8" s="10">
        <f>+'Frank Gray Shield'!K5</f>
        <v>7.833333333333333</v>
      </c>
      <c r="I8" s="57">
        <f>+'1st Grade'!R5+'2nd Grade'!R5+'3rd Grade'!R5+'4th Grade'!R5+'Frank Gray Shield'!J5+'5th Grade'!X5</f>
        <v>486</v>
      </c>
      <c r="J8" s="19">
        <f t="shared" si="0"/>
        <v>7.59375</v>
      </c>
      <c r="K8" s="39">
        <f>+COUNT('1st Grade'!B5:Q5)+COUNT('2nd Grade'!B5:Q5)+COUNT('3rd Grade'!B5:Q5)+COUNT('4th Grade'!B5:Q5)+COUNT('Frank Gray Shield'!B5:I5)+COUNT('5th Grade'!B5:W5)</f>
        <v>64</v>
      </c>
    </row>
    <row r="9" spans="1:11" x14ac:dyDescent="0.35">
      <c r="A9" s="9">
        <v>5</v>
      </c>
      <c r="B9" s="7" t="s">
        <v>9</v>
      </c>
      <c r="C9" s="10">
        <f>+'1st Grade'!S4</f>
        <v>6.8571428571428568</v>
      </c>
      <c r="D9" s="10">
        <f>+'2nd Grade'!S4</f>
        <v>7.384615384615385</v>
      </c>
      <c r="E9" s="10">
        <f>+'3rd Grade'!S4</f>
        <v>7.7857142857142856</v>
      </c>
      <c r="F9" s="10">
        <f>+'4th Grade'!S4</f>
        <v>6.833333333333333</v>
      </c>
      <c r="G9" s="10">
        <f>+'5th Grade'!Y4</f>
        <v>7.7647058823529411</v>
      </c>
      <c r="H9" s="10">
        <f>+'Frank Gray Shield'!K4</f>
        <v>7.4</v>
      </c>
      <c r="I9" s="57">
        <f>+'1st Grade'!R4+'2nd Grade'!R4+'3rd Grade'!R4+'4th Grade'!R4+'Frank Gray Shield'!J4+'5th Grade'!X4</f>
        <v>552</v>
      </c>
      <c r="J9" s="19">
        <f t="shared" si="0"/>
        <v>7.36</v>
      </c>
      <c r="K9" s="39">
        <f>+COUNT('1st Grade'!B4:Q4)+COUNT('2nd Grade'!B4:Q4)+COUNT('3rd Grade'!B4:Q4)+COUNT('4th Grade'!B4:Q4)+COUNT('Frank Gray Shield'!B4:I4)+COUNT('5th Grade'!B4:W4)</f>
        <v>75</v>
      </c>
    </row>
    <row r="10" spans="1:11" x14ac:dyDescent="0.35">
      <c r="A10" s="9">
        <v>6</v>
      </c>
      <c r="B10" s="7" t="s">
        <v>12</v>
      </c>
      <c r="C10" s="10">
        <f>+'1st Grade'!S7</f>
        <v>6.2142857142857144</v>
      </c>
      <c r="D10" s="10">
        <f>+'2nd Grade'!S7</f>
        <v>6.615384615384615</v>
      </c>
      <c r="E10" s="10">
        <f>+'3rd Grade'!S7</f>
        <v>7.7272727272727275</v>
      </c>
      <c r="F10" s="10">
        <f>+'4th Grade'!S7</f>
        <v>7.7272727272727275</v>
      </c>
      <c r="G10" s="10">
        <f>+'5th Grade'!Y7</f>
        <v>8.5333333333333332</v>
      </c>
      <c r="H10" s="10">
        <f>+'Frank Gray Shield'!K7</f>
        <v>6</v>
      </c>
      <c r="I10" s="57">
        <f>+'1st Grade'!R7+'2nd Grade'!R7+'3rd Grade'!R7+'4th Grade'!R7+'Frank Gray Shield'!J7+'5th Grade'!X7</f>
        <v>495</v>
      </c>
      <c r="J10" s="19">
        <f t="shared" si="0"/>
        <v>7.2794117647058822</v>
      </c>
      <c r="K10" s="39">
        <f>+COUNT('1st Grade'!B7:Q7)+COUNT('2nd Grade'!B7:Q7)+COUNT('3rd Grade'!B7:Q7)+COUNT('4th Grade'!B7:Q7)+COUNT('Frank Gray Shield'!B7:I7)+COUNT('5th Grade'!B7:W7)</f>
        <v>68</v>
      </c>
    </row>
    <row r="11" spans="1:11" x14ac:dyDescent="0.35">
      <c r="A11" s="9">
        <v>7</v>
      </c>
      <c r="B11" s="7" t="s">
        <v>33</v>
      </c>
      <c r="C11" s="10">
        <f>+'1st Grade'!S9</f>
        <v>7.3636363636363633</v>
      </c>
      <c r="D11" s="10">
        <f>+'2nd Grade'!S9</f>
        <v>7.4545454545454541</v>
      </c>
      <c r="E11" s="10">
        <f>+'3rd Grade'!S9</f>
        <v>7.083333333333333</v>
      </c>
      <c r="F11" s="10">
        <f>+'4th Grade'!S9</f>
        <v>7.416666666666667</v>
      </c>
      <c r="G11" s="10">
        <f>+'5th Grade'!Y9</f>
        <v>7.6923076923076925</v>
      </c>
      <c r="H11" s="10">
        <f>+'Frank Gray Shield'!K9</f>
        <v>5</v>
      </c>
      <c r="I11" s="57">
        <f>+'1st Grade'!R9+'2nd Grade'!R9+'3rd Grade'!R9+'4th Grade'!R9+'Frank Gray Shield'!J9+'5th Grade'!X9</f>
        <v>457</v>
      </c>
      <c r="J11" s="19">
        <f t="shared" si="0"/>
        <v>7.253968253968254</v>
      </c>
      <c r="K11" s="39">
        <f>+COUNT('1st Grade'!B9:Q9)+COUNT('2nd Grade'!B9:Q9)+COUNT('3rd Grade'!B9:Q9)+COUNT('4th Grade'!B9:Q9)+COUNT('Frank Gray Shield'!B9:I9)+COUNT('5th Grade'!B9:W9)</f>
        <v>63</v>
      </c>
    </row>
    <row r="12" spans="1:11" x14ac:dyDescent="0.35">
      <c r="A12" s="9">
        <v>8</v>
      </c>
      <c r="B12" s="7" t="s">
        <v>16</v>
      </c>
      <c r="C12" s="10">
        <f>+'1st Grade'!S14</f>
        <v>6.7692307692307692</v>
      </c>
      <c r="D12" s="10">
        <f>+'2nd Grade'!S14</f>
        <v>7.9</v>
      </c>
      <c r="E12" s="10">
        <f>+'3rd Grade'!S14</f>
        <v>7.666666666666667</v>
      </c>
      <c r="F12" s="10">
        <f>+'4th Grade'!S14</f>
        <v>7.333333333333333</v>
      </c>
      <c r="G12" s="10">
        <f>+'5th Grade'!Y14</f>
        <v>6.4285714285714288</v>
      </c>
      <c r="H12" s="10">
        <f>+'Frank Gray Shield'!K14</f>
        <v>7.75</v>
      </c>
      <c r="I12" s="57">
        <f>+'1st Grade'!R14+'2nd Grade'!R14+'3rd Grade'!R14+'4th Grade'!R14+'Frank Gray Shield'!J14+'5th Grade'!X14</f>
        <v>446</v>
      </c>
      <c r="J12" s="19">
        <f t="shared" si="0"/>
        <v>7.193548387096774</v>
      </c>
      <c r="K12" s="39">
        <f>+COUNT('1st Grade'!B14:Q14)+COUNT('2nd Grade'!B14:Q14)+COUNT('3rd Grade'!B14:Q14)+COUNT('4th Grade'!B14:Q14)+COUNT('Frank Gray Shield'!B14:I14)+COUNT('5th Grade'!B14:W14)</f>
        <v>62</v>
      </c>
    </row>
    <row r="13" spans="1:11" x14ac:dyDescent="0.35">
      <c r="A13" s="9">
        <v>9</v>
      </c>
      <c r="B13" s="7" t="s">
        <v>22</v>
      </c>
      <c r="C13" s="10">
        <f>+'1st Grade'!S10</f>
        <v>7</v>
      </c>
      <c r="D13" s="10">
        <f>+'2nd Grade'!S10</f>
        <v>7.6363636363636367</v>
      </c>
      <c r="E13" s="10">
        <f>+'3rd Grade'!S10</f>
        <v>7.0909090909090908</v>
      </c>
      <c r="F13" s="10">
        <f>+'4th Grade'!S10</f>
        <v>6.6923076923076925</v>
      </c>
      <c r="G13" s="10">
        <f>+'5th Grade'!Y10</f>
        <v>7.333333333333333</v>
      </c>
      <c r="H13" s="10">
        <f>+'Frank Gray Shield'!K10</f>
        <v>6.166666666666667</v>
      </c>
      <c r="I13" s="57">
        <f>+'1st Grade'!R10+'2nd Grade'!R10+'3rd Grade'!R10+'4th Grade'!R10+'Frank Gray Shield'!J10+'5th Grade'!X10</f>
        <v>495</v>
      </c>
      <c r="J13" s="19">
        <f t="shared" si="0"/>
        <v>7.0714285714285712</v>
      </c>
      <c r="K13" s="39">
        <f>+COUNT('1st Grade'!B10:Q10)+COUNT('2nd Grade'!B10:Q10)+COUNT('3rd Grade'!B10:Q10)+COUNT('4th Grade'!B10:Q10)+COUNT('Frank Gray Shield'!B10:I10)+COUNT('5th Grade'!B10:W10)</f>
        <v>70</v>
      </c>
    </row>
    <row r="14" spans="1:11" x14ac:dyDescent="0.35">
      <c r="A14" s="9">
        <v>10</v>
      </c>
      <c r="B14" s="7" t="s">
        <v>11</v>
      </c>
      <c r="C14" s="10">
        <f>+'1st Grade'!S6</f>
        <v>7</v>
      </c>
      <c r="D14" s="10">
        <f>+'2nd Grade'!S6</f>
        <v>6.7857142857142856</v>
      </c>
      <c r="E14" s="10">
        <f>+'3rd Grade'!S6</f>
        <v>6.7272727272727275</v>
      </c>
      <c r="F14" s="10">
        <f>+'4th Grade'!S6</f>
        <v>6.8</v>
      </c>
      <c r="G14" s="10">
        <f>+'5th Grade'!Y6</f>
        <v>7.5294117647058822</v>
      </c>
      <c r="H14" s="10">
        <f>+'Frank Gray Shield'!K6</f>
        <v>7.5</v>
      </c>
      <c r="I14" s="57">
        <f>+'1st Grade'!R6+'2nd Grade'!R6+'3rd Grade'!R6+'4th Grade'!R6+'Frank Gray Shield'!J6+'5th Grade'!X6</f>
        <v>472</v>
      </c>
      <c r="J14" s="19">
        <f t="shared" si="0"/>
        <v>7.044776119402985</v>
      </c>
      <c r="K14" s="39">
        <f>+COUNT('1st Grade'!B6:Q6)+COUNT('2nd Grade'!B6:Q6)+COUNT('3rd Grade'!B6:Q6)+COUNT('4th Grade'!B6:Q6)+COUNT('Frank Gray Shield'!B6:I6)+COUNT('5th Grade'!B6:W6)</f>
        <v>67</v>
      </c>
    </row>
    <row r="15" spans="1:11" x14ac:dyDescent="0.35">
      <c r="A15" s="9">
        <v>11</v>
      </c>
      <c r="B15" s="7" t="s">
        <v>14</v>
      </c>
      <c r="C15" s="10">
        <f>+'1st Grade'!S11</f>
        <v>5.3</v>
      </c>
      <c r="D15" s="10">
        <f>+'2nd Grade'!S11</f>
        <v>7.1818181818181817</v>
      </c>
      <c r="E15" s="10">
        <f>+'3rd Grade'!S11</f>
        <v>7.4545454545454541</v>
      </c>
      <c r="F15" s="10">
        <f>+'4th Grade'!S11</f>
        <v>7.416666666666667</v>
      </c>
      <c r="G15" s="10">
        <f>+'5th Grade'!Y11</f>
        <v>7.117647058823529</v>
      </c>
      <c r="H15" s="10">
        <f>+'Frank Gray Shield'!K11</f>
        <v>7.75</v>
      </c>
      <c r="I15" s="57">
        <f>+'1st Grade'!R11+'2nd Grade'!R11+'3rd Grade'!R11+'4th Grade'!R11+'Frank Gray Shield'!J11+'5th Grade'!X11</f>
        <v>455</v>
      </c>
      <c r="J15" s="19">
        <f t="shared" si="0"/>
        <v>7</v>
      </c>
      <c r="K15" s="39">
        <f>+COUNT('1st Grade'!B11:Q11)+COUNT('2nd Grade'!B11:Q11)+COUNT('3rd Grade'!B11:Q11)+COUNT('4th Grade'!B11:Q11)+COUNT('Frank Gray Shield'!B11:I11)+COUNT('5th Grade'!B11:W11)</f>
        <v>65</v>
      </c>
    </row>
    <row r="16" spans="1:11" x14ac:dyDescent="0.35">
      <c r="A16" s="9">
        <v>12</v>
      </c>
      <c r="B16" s="7" t="s">
        <v>13</v>
      </c>
      <c r="C16" s="10">
        <f>+'1st Grade'!S8</f>
        <v>6.4545454545454541</v>
      </c>
      <c r="D16" s="10">
        <f>+'2nd Grade'!S8</f>
        <v>6.75</v>
      </c>
      <c r="E16" s="10">
        <f>+'3rd Grade'!S8</f>
        <v>7.6</v>
      </c>
      <c r="F16" s="10">
        <f>+'4th Grade'!S8</f>
        <v>7.875</v>
      </c>
      <c r="G16" s="10">
        <f>+'5th Grade'!Y8</f>
        <v>7</v>
      </c>
      <c r="H16" s="10">
        <f>+'Frank Gray Shield'!K8</f>
        <v>4.75</v>
      </c>
      <c r="I16" s="57">
        <f>+'1st Grade'!R8+'2nd Grade'!R8+'3rd Grade'!R8+'4th Grade'!R8+'Frank Gray Shield'!J8+'5th Grade'!X8</f>
        <v>415</v>
      </c>
      <c r="J16" s="19">
        <f t="shared" si="0"/>
        <v>6.916666666666667</v>
      </c>
      <c r="K16" s="39">
        <f>+COUNT('1st Grade'!B8:Q8)+COUNT('2nd Grade'!B8:Q8)+COUNT('3rd Grade'!B8:Q8)+COUNT('4th Grade'!B8:Q8)+COUNT('Frank Gray Shield'!B8:I8)+COUNT('5th Grade'!B8:W8)</f>
        <v>60</v>
      </c>
    </row>
    <row r="17" spans="1:11" x14ac:dyDescent="0.35">
      <c r="A17" s="9">
        <v>13</v>
      </c>
      <c r="B17" s="7" t="s">
        <v>8</v>
      </c>
      <c r="C17" s="10">
        <f>+'1st Grade'!S3</f>
        <v>5.9090909090909092</v>
      </c>
      <c r="D17" s="10">
        <f>+'2nd Grade'!S3</f>
        <v>5.5384615384615383</v>
      </c>
      <c r="E17" s="10">
        <f>+'3rd Grade'!S3</f>
        <v>7.583333333333333</v>
      </c>
      <c r="F17" s="10">
        <f>+'4th Grade'!S3</f>
        <v>7.083333333333333</v>
      </c>
      <c r="G17" s="10">
        <f>+'5th Grade'!Y3</f>
        <v>7.8235294117647056</v>
      </c>
      <c r="H17" s="10">
        <f>+'Frank Gray Shield'!K3</f>
        <v>6.8</v>
      </c>
      <c r="I17" s="57">
        <f>+'1st Grade'!R3+'2nd Grade'!R3+'3rd Grade'!R3+'4th Grade'!R3+'Frank Gray Shield'!J3+'5th Grade'!X3</f>
        <v>480</v>
      </c>
      <c r="J17" s="19">
        <f t="shared" si="0"/>
        <v>6.8571428571428568</v>
      </c>
      <c r="K17" s="39">
        <f>+COUNT('1st Grade'!B3:Q3)+COUNT('2nd Grade'!B3:Q3)+COUNT('3rd Grade'!B3:Q3)+COUNT('4th Grade'!B3:Q3)+COUNT('Frank Gray Shield'!B3:I3)+COUNT('5th Grade'!B3:W3)</f>
        <v>70</v>
      </c>
    </row>
    <row r="18" spans="1:11" ht="14.25" customHeight="1" x14ac:dyDescent="0.35">
      <c r="B18" s="10"/>
      <c r="J18" s="14"/>
    </row>
    <row r="19" spans="1:11" x14ac:dyDescent="0.35">
      <c r="F19" s="29"/>
      <c r="G19" s="29"/>
      <c r="H19" s="29" t="s">
        <v>3</v>
      </c>
      <c r="I19" s="29"/>
      <c r="J19" s="30">
        <f>SUM(J5:J17)/14</f>
        <v>6.7643967090487962</v>
      </c>
    </row>
    <row r="27" spans="1:11" x14ac:dyDescent="0.35">
      <c r="E27" s="56"/>
    </row>
    <row r="28" spans="1:11" x14ac:dyDescent="0.35">
      <c r="E28" s="56"/>
    </row>
  </sheetData>
  <autoFilter ref="A4:K4">
    <sortState xmlns:xlrd2="http://schemas.microsoft.com/office/spreadsheetml/2017/richdata2" ref="A5:K17">
      <sortCondition descending="1" ref="J4"/>
    </sortState>
  </autoFilter>
  <mergeCells count="1">
    <mergeCell ref="C3:H3"/>
  </mergeCells>
  <phoneticPr fontId="0" type="noConversion"/>
  <conditionalFormatting sqref="J5:J17">
    <cfRule type="top10" dxfId="6" priority="8" stopIfTrue="1" percent="1" rank="10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ySplit="2" topLeftCell="A3" activePane="bottomLeft" state="frozen"/>
      <selection pane="bottomLeft" activeCell="X25" sqref="X25"/>
    </sheetView>
  </sheetViews>
  <sheetFormatPr defaultColWidth="9.1796875" defaultRowHeight="15.5" x14ac:dyDescent="0.35"/>
  <cols>
    <col min="1" max="1" width="29.81640625" style="49" customWidth="1"/>
    <col min="2" max="17" width="3.54296875" style="50" customWidth="1"/>
    <col min="18" max="18" width="5.54296875" style="52" bestFit="1" customWidth="1"/>
    <col min="19" max="19" width="8.54296875" style="51" bestFit="1" customWidth="1"/>
    <col min="20" max="20" width="8.54296875" style="46" customWidth="1"/>
    <col min="21" max="16384" width="9.1796875" style="47"/>
  </cols>
  <sheetData>
    <row r="1" spans="1:26" ht="12.75" customHeight="1" x14ac:dyDescent="0.35">
      <c r="A1" s="31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26" s="48" customFormat="1" x14ac:dyDescent="0.35">
      <c r="A2" s="37" t="s">
        <v>0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 t="s">
        <v>19</v>
      </c>
      <c r="P2" s="44" t="s">
        <v>20</v>
      </c>
      <c r="Q2" s="44" t="s">
        <v>21</v>
      </c>
      <c r="R2" s="44" t="s">
        <v>1</v>
      </c>
      <c r="S2" s="45" t="s">
        <v>2</v>
      </c>
      <c r="T2" s="46"/>
    </row>
    <row r="3" spans="1:26" ht="15" customHeight="1" x14ac:dyDescent="0.35">
      <c r="A3" s="1" t="s">
        <v>8</v>
      </c>
      <c r="B3" s="2">
        <v>6</v>
      </c>
      <c r="C3" s="2">
        <v>8</v>
      </c>
      <c r="D3" s="9">
        <v>5</v>
      </c>
      <c r="E3" s="2">
        <v>4</v>
      </c>
      <c r="F3" s="2">
        <v>6</v>
      </c>
      <c r="G3" s="2">
        <v>7</v>
      </c>
      <c r="H3" s="2">
        <v>6</v>
      </c>
      <c r="I3" s="2">
        <v>4</v>
      </c>
      <c r="J3" s="60" t="s">
        <v>37</v>
      </c>
      <c r="K3" s="3">
        <v>7</v>
      </c>
      <c r="L3" s="2">
        <v>6</v>
      </c>
      <c r="M3" s="2">
        <v>6</v>
      </c>
      <c r="N3" s="63" t="s">
        <v>38</v>
      </c>
      <c r="O3" s="66"/>
      <c r="P3" s="66"/>
      <c r="Q3" s="66"/>
      <c r="R3" s="3">
        <f t="shared" ref="R3:R15" si="0">SUM(B3:Q3)</f>
        <v>65</v>
      </c>
      <c r="S3" s="4">
        <f t="shared" ref="S3:S15" si="1">+R3/COUNT(B3:Q3)</f>
        <v>5.9090909090909092</v>
      </c>
      <c r="W3" s="58"/>
    </row>
    <row r="4" spans="1:26" ht="15" customHeight="1" x14ac:dyDescent="0.35">
      <c r="A4" s="1" t="s">
        <v>9</v>
      </c>
      <c r="B4" s="2">
        <v>7</v>
      </c>
      <c r="C4" s="2">
        <v>8</v>
      </c>
      <c r="D4" s="9">
        <v>7</v>
      </c>
      <c r="E4" s="63" t="s">
        <v>38</v>
      </c>
      <c r="F4" s="2">
        <v>4</v>
      </c>
      <c r="G4" s="2">
        <v>5</v>
      </c>
      <c r="H4" s="2">
        <v>8</v>
      </c>
      <c r="I4" s="2">
        <v>7</v>
      </c>
      <c r="J4" s="60" t="s">
        <v>37</v>
      </c>
      <c r="K4" s="3">
        <v>8</v>
      </c>
      <c r="L4" s="2">
        <v>7</v>
      </c>
      <c r="M4" s="2">
        <v>8</v>
      </c>
      <c r="N4" s="2">
        <v>7</v>
      </c>
      <c r="O4" s="2">
        <v>7</v>
      </c>
      <c r="P4" s="2">
        <v>7</v>
      </c>
      <c r="Q4" s="2">
        <v>6</v>
      </c>
      <c r="R4" s="3">
        <f t="shared" si="0"/>
        <v>96</v>
      </c>
      <c r="S4" s="4">
        <f t="shared" si="1"/>
        <v>6.8571428571428568</v>
      </c>
      <c r="W4" s="58"/>
    </row>
    <row r="5" spans="1:26" x14ac:dyDescent="0.35">
      <c r="A5" s="1" t="s">
        <v>10</v>
      </c>
      <c r="B5" s="60" t="s">
        <v>37</v>
      </c>
      <c r="C5" s="2">
        <v>8</v>
      </c>
      <c r="D5" s="9">
        <v>8</v>
      </c>
      <c r="E5" s="2">
        <v>8</v>
      </c>
      <c r="F5" s="2">
        <v>7</v>
      </c>
      <c r="G5" s="2">
        <v>6</v>
      </c>
      <c r="H5" s="2">
        <v>6</v>
      </c>
      <c r="I5" s="2">
        <v>7</v>
      </c>
      <c r="J5" s="2">
        <v>9</v>
      </c>
      <c r="K5" s="63" t="s">
        <v>38</v>
      </c>
      <c r="L5" s="2">
        <v>6</v>
      </c>
      <c r="M5" s="2">
        <v>8</v>
      </c>
      <c r="N5" s="2">
        <v>7</v>
      </c>
      <c r="O5" s="2">
        <v>8</v>
      </c>
      <c r="P5" s="66"/>
      <c r="Q5" s="66"/>
      <c r="R5" s="3">
        <f t="shared" si="0"/>
        <v>88</v>
      </c>
      <c r="S5" s="4">
        <f t="shared" si="1"/>
        <v>7.333333333333333</v>
      </c>
      <c r="W5" s="58"/>
    </row>
    <row r="6" spans="1:26" x14ac:dyDescent="0.35">
      <c r="A6" s="1" t="s">
        <v>11</v>
      </c>
      <c r="B6" s="60" t="s">
        <v>37</v>
      </c>
      <c r="C6" s="63" t="s">
        <v>38</v>
      </c>
      <c r="D6" s="9">
        <v>6</v>
      </c>
      <c r="E6" s="2">
        <v>8</v>
      </c>
      <c r="F6" s="2">
        <v>8</v>
      </c>
      <c r="G6" s="2">
        <v>5</v>
      </c>
      <c r="H6" s="2">
        <v>7</v>
      </c>
      <c r="I6" s="2">
        <v>6</v>
      </c>
      <c r="J6" s="60" t="s">
        <v>37</v>
      </c>
      <c r="K6" s="2">
        <v>8</v>
      </c>
      <c r="L6" s="2">
        <v>8</v>
      </c>
      <c r="M6" s="2">
        <v>7</v>
      </c>
      <c r="N6" s="2">
        <v>8</v>
      </c>
      <c r="O6" s="2">
        <v>6</v>
      </c>
      <c r="P6" s="66"/>
      <c r="Q6" s="66"/>
      <c r="R6" s="3">
        <f t="shared" si="0"/>
        <v>77</v>
      </c>
      <c r="S6" s="4">
        <f t="shared" si="1"/>
        <v>7</v>
      </c>
      <c r="W6" s="58"/>
    </row>
    <row r="7" spans="1:26" x14ac:dyDescent="0.35">
      <c r="A7" s="1" t="s">
        <v>12</v>
      </c>
      <c r="B7" s="2">
        <v>7</v>
      </c>
      <c r="C7" s="2">
        <v>8</v>
      </c>
      <c r="D7" s="9">
        <v>8</v>
      </c>
      <c r="E7" s="2">
        <v>8</v>
      </c>
      <c r="F7" s="2">
        <v>9</v>
      </c>
      <c r="G7" s="60">
        <v>-1</v>
      </c>
      <c r="H7" s="2">
        <v>5</v>
      </c>
      <c r="I7" s="2">
        <v>7</v>
      </c>
      <c r="J7" s="63" t="s">
        <v>38</v>
      </c>
      <c r="K7" s="3">
        <v>8</v>
      </c>
      <c r="L7" s="60">
        <v>-1</v>
      </c>
      <c r="M7" s="2">
        <v>8</v>
      </c>
      <c r="N7" s="2">
        <v>8</v>
      </c>
      <c r="O7" s="2">
        <v>6</v>
      </c>
      <c r="P7" s="2">
        <v>7</v>
      </c>
      <c r="Q7" s="66"/>
      <c r="R7" s="3">
        <f t="shared" si="0"/>
        <v>87</v>
      </c>
      <c r="S7" s="4">
        <f t="shared" si="1"/>
        <v>6.2142857142857144</v>
      </c>
      <c r="W7" s="58"/>
    </row>
    <row r="8" spans="1:26" x14ac:dyDescent="0.35">
      <c r="A8" s="1" t="s">
        <v>13</v>
      </c>
      <c r="B8" s="2">
        <v>8</v>
      </c>
      <c r="C8" s="2">
        <v>7</v>
      </c>
      <c r="D8" s="9">
        <v>6</v>
      </c>
      <c r="E8" s="2">
        <v>8</v>
      </c>
      <c r="F8" s="2">
        <v>3</v>
      </c>
      <c r="G8" s="2">
        <v>7</v>
      </c>
      <c r="H8" s="2">
        <v>6</v>
      </c>
      <c r="I8" s="2">
        <v>7</v>
      </c>
      <c r="J8" s="60" t="s">
        <v>37</v>
      </c>
      <c r="K8" s="3">
        <v>6</v>
      </c>
      <c r="L8" s="2">
        <v>7</v>
      </c>
      <c r="M8" s="63" t="s">
        <v>38</v>
      </c>
      <c r="N8" s="2">
        <v>6</v>
      </c>
      <c r="O8" s="66"/>
      <c r="P8" s="66"/>
      <c r="Q8" s="66"/>
      <c r="R8" s="3">
        <f t="shared" si="0"/>
        <v>71</v>
      </c>
      <c r="S8" s="4">
        <f t="shared" si="1"/>
        <v>6.4545454545454541</v>
      </c>
      <c r="W8" s="58"/>
    </row>
    <row r="9" spans="1:26" x14ac:dyDescent="0.35">
      <c r="A9" s="1" t="s">
        <v>33</v>
      </c>
      <c r="B9" s="2">
        <v>8</v>
      </c>
      <c r="C9" s="60" t="s">
        <v>37</v>
      </c>
      <c r="D9" s="9">
        <v>6</v>
      </c>
      <c r="E9" s="2">
        <v>7</v>
      </c>
      <c r="F9" s="2">
        <v>8</v>
      </c>
      <c r="G9" s="2">
        <v>6</v>
      </c>
      <c r="H9" s="2">
        <v>8</v>
      </c>
      <c r="I9" s="63" t="s">
        <v>38</v>
      </c>
      <c r="J9" s="2">
        <v>8</v>
      </c>
      <c r="K9" s="3">
        <v>8</v>
      </c>
      <c r="L9" s="2">
        <v>6</v>
      </c>
      <c r="M9" s="2">
        <v>8</v>
      </c>
      <c r="N9" s="2">
        <v>8</v>
      </c>
      <c r="O9" s="66"/>
      <c r="P9" s="66"/>
      <c r="Q9" s="66"/>
      <c r="R9" s="3">
        <f t="shared" si="0"/>
        <v>81</v>
      </c>
      <c r="S9" s="4">
        <f t="shared" si="1"/>
        <v>7.3636363636363633</v>
      </c>
      <c r="W9" s="58"/>
    </row>
    <row r="10" spans="1:26" x14ac:dyDescent="0.35">
      <c r="A10" s="1" t="s">
        <v>22</v>
      </c>
      <c r="B10" s="2">
        <v>7</v>
      </c>
      <c r="C10" s="2">
        <v>5</v>
      </c>
      <c r="D10" s="9">
        <v>6</v>
      </c>
      <c r="E10" s="2">
        <v>8</v>
      </c>
      <c r="F10" s="63" t="s">
        <v>38</v>
      </c>
      <c r="G10" s="2">
        <v>7</v>
      </c>
      <c r="H10" s="2">
        <v>7</v>
      </c>
      <c r="I10" s="2">
        <v>8</v>
      </c>
      <c r="J10" s="60" t="s">
        <v>37</v>
      </c>
      <c r="K10" s="3">
        <v>7</v>
      </c>
      <c r="L10" s="2">
        <v>7</v>
      </c>
      <c r="M10" s="2">
        <v>8</v>
      </c>
      <c r="N10" s="2">
        <v>7</v>
      </c>
      <c r="O10" s="66"/>
      <c r="P10" s="66"/>
      <c r="Q10" s="66"/>
      <c r="R10" s="3">
        <f t="shared" si="0"/>
        <v>77</v>
      </c>
      <c r="S10" s="4">
        <f t="shared" si="1"/>
        <v>7</v>
      </c>
      <c r="W10" s="58"/>
    </row>
    <row r="11" spans="1:26" x14ac:dyDescent="0.35">
      <c r="A11" s="1" t="s">
        <v>14</v>
      </c>
      <c r="B11" s="2">
        <v>6</v>
      </c>
      <c r="C11" s="60" t="s">
        <v>37</v>
      </c>
      <c r="D11" s="63" t="s">
        <v>38</v>
      </c>
      <c r="E11" s="2">
        <v>7</v>
      </c>
      <c r="F11" s="2">
        <v>3</v>
      </c>
      <c r="G11" s="2">
        <v>8</v>
      </c>
      <c r="H11" s="2">
        <v>8</v>
      </c>
      <c r="I11" s="2">
        <v>3</v>
      </c>
      <c r="J11" s="60" t="s">
        <v>37</v>
      </c>
      <c r="K11" s="68">
        <v>-1</v>
      </c>
      <c r="L11" s="2">
        <v>7</v>
      </c>
      <c r="M11" s="2">
        <v>8</v>
      </c>
      <c r="N11" s="2">
        <v>4</v>
      </c>
      <c r="O11" s="66"/>
      <c r="P11" s="66"/>
      <c r="Q11" s="66"/>
      <c r="R11" s="3">
        <f t="shared" si="0"/>
        <v>53</v>
      </c>
      <c r="S11" s="4">
        <f t="shared" si="1"/>
        <v>5.3</v>
      </c>
      <c r="W11" s="58"/>
    </row>
    <row r="12" spans="1:26" x14ac:dyDescent="0.35">
      <c r="A12" s="1" t="s">
        <v>15</v>
      </c>
      <c r="B12" s="60" t="s">
        <v>37</v>
      </c>
      <c r="C12" s="60" t="s">
        <v>37</v>
      </c>
      <c r="D12" s="9">
        <v>8</v>
      </c>
      <c r="E12" s="2">
        <v>8</v>
      </c>
      <c r="F12" s="2">
        <v>9</v>
      </c>
      <c r="G12" s="2">
        <v>3</v>
      </c>
      <c r="H12" s="63" t="s">
        <v>38</v>
      </c>
      <c r="I12" s="2">
        <v>7</v>
      </c>
      <c r="J12" s="2">
        <v>8</v>
      </c>
      <c r="K12" s="3">
        <v>8</v>
      </c>
      <c r="L12" s="2">
        <v>6</v>
      </c>
      <c r="M12" s="2">
        <v>7</v>
      </c>
      <c r="N12" s="2">
        <v>8</v>
      </c>
      <c r="O12" s="66"/>
      <c r="P12" s="66"/>
      <c r="Q12" s="66"/>
      <c r="R12" s="3">
        <f t="shared" si="0"/>
        <v>72</v>
      </c>
      <c r="S12" s="4">
        <f t="shared" si="1"/>
        <v>7.2</v>
      </c>
      <c r="W12" s="58"/>
    </row>
    <row r="13" spans="1:26" x14ac:dyDescent="0.35">
      <c r="A13" s="1" t="s">
        <v>35</v>
      </c>
      <c r="B13" s="63" t="s">
        <v>38</v>
      </c>
      <c r="C13" s="60" t="s">
        <v>37</v>
      </c>
      <c r="D13" s="9">
        <v>8</v>
      </c>
      <c r="E13" s="2">
        <v>8</v>
      </c>
      <c r="F13" s="2">
        <v>8</v>
      </c>
      <c r="G13" s="2">
        <v>8</v>
      </c>
      <c r="H13" s="2">
        <v>8</v>
      </c>
      <c r="I13" s="2">
        <v>8</v>
      </c>
      <c r="J13" s="2">
        <v>9</v>
      </c>
      <c r="K13" s="3">
        <v>8</v>
      </c>
      <c r="L13" s="2">
        <v>8</v>
      </c>
      <c r="M13" s="2">
        <v>7</v>
      </c>
      <c r="N13" s="2">
        <v>7</v>
      </c>
      <c r="O13" s="2">
        <v>7</v>
      </c>
      <c r="P13" s="2">
        <v>9</v>
      </c>
      <c r="Q13" s="66"/>
      <c r="R13" s="3">
        <f t="shared" si="0"/>
        <v>103</v>
      </c>
      <c r="S13" s="4">
        <f t="shared" si="1"/>
        <v>7.9230769230769234</v>
      </c>
      <c r="W13" s="58"/>
      <c r="Z13" s="47" t="s">
        <v>24</v>
      </c>
    </row>
    <row r="14" spans="1:26" x14ac:dyDescent="0.35">
      <c r="A14" s="1" t="s">
        <v>16</v>
      </c>
      <c r="B14" s="60" t="s">
        <v>37</v>
      </c>
      <c r="C14" s="60" t="s">
        <v>37</v>
      </c>
      <c r="D14" s="9">
        <v>8</v>
      </c>
      <c r="E14" s="2">
        <v>8</v>
      </c>
      <c r="F14" s="2">
        <v>8</v>
      </c>
      <c r="G14" s="63" t="s">
        <v>38</v>
      </c>
      <c r="H14" s="60">
        <v>-1</v>
      </c>
      <c r="I14" s="2">
        <v>7</v>
      </c>
      <c r="J14" s="2">
        <v>8</v>
      </c>
      <c r="K14" s="3">
        <v>8</v>
      </c>
      <c r="L14" s="2">
        <v>7</v>
      </c>
      <c r="M14" s="2">
        <v>6</v>
      </c>
      <c r="N14" s="2">
        <v>7</v>
      </c>
      <c r="O14" s="2">
        <v>8</v>
      </c>
      <c r="P14" s="2">
        <v>8</v>
      </c>
      <c r="Q14" s="2">
        <v>6</v>
      </c>
      <c r="R14" s="3">
        <f t="shared" si="0"/>
        <v>88</v>
      </c>
      <c r="S14" s="4">
        <f t="shared" si="1"/>
        <v>6.7692307692307692</v>
      </c>
      <c r="W14" s="58"/>
    </row>
    <row r="15" spans="1:26" x14ac:dyDescent="0.35">
      <c r="A15" s="1" t="s">
        <v>17</v>
      </c>
      <c r="B15" s="2">
        <v>8</v>
      </c>
      <c r="C15" s="60" t="s">
        <v>37</v>
      </c>
      <c r="D15" s="9">
        <v>8</v>
      </c>
      <c r="E15" s="2">
        <v>8</v>
      </c>
      <c r="F15" s="2">
        <v>8</v>
      </c>
      <c r="G15" s="2">
        <v>7</v>
      </c>
      <c r="H15" s="2">
        <v>8</v>
      </c>
      <c r="I15" s="2">
        <v>7</v>
      </c>
      <c r="J15" s="2">
        <v>9</v>
      </c>
      <c r="K15" s="3">
        <v>8</v>
      </c>
      <c r="L15" s="63" t="s">
        <v>38</v>
      </c>
      <c r="M15" s="2">
        <v>7</v>
      </c>
      <c r="N15" s="2">
        <v>8</v>
      </c>
      <c r="O15" s="66"/>
      <c r="P15" s="66"/>
      <c r="Q15" s="66"/>
      <c r="R15" s="3">
        <f t="shared" si="0"/>
        <v>86</v>
      </c>
      <c r="S15" s="4">
        <f t="shared" si="1"/>
        <v>7.8181818181818183</v>
      </c>
      <c r="W15" s="58"/>
    </row>
    <row r="16" spans="1:26" x14ac:dyDescent="0.35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6"/>
      <c r="S16" s="4"/>
    </row>
    <row r="17" spans="1:19" x14ac:dyDescent="0.35">
      <c r="A17" s="1"/>
      <c r="B17" s="3"/>
      <c r="C17" s="3"/>
      <c r="D17" s="3"/>
      <c r="E17" s="3"/>
      <c r="F17" s="3"/>
      <c r="G17" s="3"/>
      <c r="H17" s="3"/>
      <c r="I17" s="3"/>
      <c r="J17" s="41"/>
      <c r="K17" s="41"/>
      <c r="L17" s="41"/>
      <c r="M17" s="41" t="s">
        <v>3</v>
      </c>
      <c r="N17" s="41"/>
      <c r="O17" s="41"/>
      <c r="P17" s="41"/>
      <c r="Q17" s="41"/>
      <c r="R17" s="41">
        <f>+SUM(R3:R15)</f>
        <v>1044</v>
      </c>
      <c r="S17" s="42">
        <f>+R17/COUNT(B3:Q15)</f>
        <v>6.8684210526315788</v>
      </c>
    </row>
    <row r="18" spans="1:19" x14ac:dyDescent="0.35">
      <c r="A18" s="7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6"/>
      <c r="S18" s="4"/>
    </row>
    <row r="19" spans="1:19" x14ac:dyDescent="0.35">
      <c r="A19" s="7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8" t="s">
        <v>4</v>
      </c>
      <c r="O19" s="8"/>
      <c r="P19" s="8"/>
      <c r="Q19" s="8"/>
      <c r="R19" s="6"/>
      <c r="S19" s="4">
        <f>SUM(S3:S15)/14</f>
        <v>6.3673231530374386</v>
      </c>
    </row>
  </sheetData>
  <phoneticPr fontId="0" type="noConversion"/>
  <conditionalFormatting sqref="S3:S15">
    <cfRule type="top10" dxfId="5" priority="7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2" topLeftCell="A3" activePane="bottomLeft" state="frozen"/>
      <selection pane="bottomLeft" activeCell="W14" sqref="W14"/>
    </sheetView>
  </sheetViews>
  <sheetFormatPr defaultColWidth="9.1796875" defaultRowHeight="14.5" x14ac:dyDescent="0.35"/>
  <cols>
    <col min="1" max="1" width="29.453125" style="7" customWidth="1"/>
    <col min="2" max="17" width="3.54296875" style="9" customWidth="1"/>
    <col min="18" max="18" width="5.54296875" style="18" bestFit="1" customWidth="1"/>
    <col min="19" max="19" width="8.54296875" style="19" bestFit="1" customWidth="1"/>
    <col min="20" max="16384" width="9.1796875" style="11"/>
  </cols>
  <sheetData>
    <row r="1" spans="1:19" ht="12.75" customHeight="1" x14ac:dyDescent="0.35">
      <c r="A1" s="25" t="s">
        <v>42</v>
      </c>
      <c r="B1" s="41"/>
      <c r="C1" s="41"/>
      <c r="D1" s="41"/>
      <c r="E1" s="41"/>
      <c r="F1" s="41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53"/>
    </row>
    <row r="2" spans="1:19" s="15" customFormat="1" x14ac:dyDescent="0.35">
      <c r="A2" s="43" t="s">
        <v>0</v>
      </c>
      <c r="B2" s="41">
        <v>1</v>
      </c>
      <c r="C2" s="41">
        <v>2</v>
      </c>
      <c r="D2" s="41">
        <v>3</v>
      </c>
      <c r="E2" s="41">
        <v>4</v>
      </c>
      <c r="F2" s="41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 t="s">
        <v>19</v>
      </c>
      <c r="P2" s="29" t="s">
        <v>20</v>
      </c>
      <c r="Q2" s="29" t="s">
        <v>21</v>
      </c>
      <c r="R2" s="29" t="s">
        <v>1</v>
      </c>
      <c r="S2" s="53" t="s">
        <v>2</v>
      </c>
    </row>
    <row r="3" spans="1:19" x14ac:dyDescent="0.35">
      <c r="A3" s="16" t="s">
        <v>8</v>
      </c>
      <c r="B3" s="2">
        <v>7</v>
      </c>
      <c r="C3" s="2">
        <v>6</v>
      </c>
      <c r="D3" s="9">
        <v>7</v>
      </c>
      <c r="E3" s="2">
        <v>5</v>
      </c>
      <c r="F3" s="2">
        <v>4</v>
      </c>
      <c r="G3" s="2">
        <v>7</v>
      </c>
      <c r="H3" s="2">
        <v>8</v>
      </c>
      <c r="I3" s="2">
        <v>8</v>
      </c>
      <c r="J3" s="60">
        <v>-1</v>
      </c>
      <c r="K3" s="2">
        <v>6</v>
      </c>
      <c r="L3" s="2">
        <v>6</v>
      </c>
      <c r="M3" s="2">
        <v>4</v>
      </c>
      <c r="N3" s="63" t="s">
        <v>38</v>
      </c>
      <c r="O3" s="2">
        <v>5</v>
      </c>
      <c r="P3" s="66"/>
      <c r="Q3" s="66"/>
      <c r="R3" s="2">
        <f t="shared" ref="R3:R15" si="0">SUM(B3:Q3)</f>
        <v>72</v>
      </c>
      <c r="S3" s="17">
        <f t="shared" ref="S3:S15" si="1">+R3/COUNT(B3:Q3)</f>
        <v>5.5384615384615383</v>
      </c>
    </row>
    <row r="4" spans="1:19" x14ac:dyDescent="0.35">
      <c r="A4" s="16" t="s">
        <v>9</v>
      </c>
      <c r="B4" s="2">
        <v>7</v>
      </c>
      <c r="C4" s="60" t="s">
        <v>37</v>
      </c>
      <c r="D4" s="9">
        <v>7</v>
      </c>
      <c r="E4" s="63" t="s">
        <v>38</v>
      </c>
      <c r="F4" s="2">
        <v>6</v>
      </c>
      <c r="G4" s="2">
        <v>8</v>
      </c>
      <c r="H4" s="2">
        <v>8</v>
      </c>
      <c r="I4" s="2">
        <v>5</v>
      </c>
      <c r="J4" s="60" t="s">
        <v>37</v>
      </c>
      <c r="K4" s="2">
        <v>8</v>
      </c>
      <c r="L4" s="2">
        <v>7</v>
      </c>
      <c r="M4" s="2">
        <v>8</v>
      </c>
      <c r="N4" s="2">
        <v>8</v>
      </c>
      <c r="O4" s="2">
        <v>8</v>
      </c>
      <c r="P4" s="2">
        <v>8</v>
      </c>
      <c r="Q4" s="2">
        <v>8</v>
      </c>
      <c r="R4" s="2">
        <f t="shared" si="0"/>
        <v>96</v>
      </c>
      <c r="S4" s="17">
        <f t="shared" si="1"/>
        <v>7.384615384615385</v>
      </c>
    </row>
    <row r="5" spans="1:19" x14ac:dyDescent="0.35">
      <c r="A5" s="16" t="s">
        <v>10</v>
      </c>
      <c r="B5" s="2">
        <v>9</v>
      </c>
      <c r="C5" s="60" t="s">
        <v>37</v>
      </c>
      <c r="D5" s="9">
        <v>8</v>
      </c>
      <c r="E5" s="2">
        <v>7</v>
      </c>
      <c r="F5" s="2">
        <v>7</v>
      </c>
      <c r="G5" s="2">
        <v>7</v>
      </c>
      <c r="H5" s="2">
        <v>8</v>
      </c>
      <c r="I5" s="2">
        <v>8</v>
      </c>
      <c r="J5" s="60" t="s">
        <v>37</v>
      </c>
      <c r="K5" s="63" t="s">
        <v>38</v>
      </c>
      <c r="L5" s="2">
        <v>8</v>
      </c>
      <c r="M5" s="2">
        <v>7</v>
      </c>
      <c r="N5" s="2">
        <v>7</v>
      </c>
      <c r="O5" s="66"/>
      <c r="P5" s="66"/>
      <c r="Q5" s="66"/>
      <c r="R5" s="2">
        <f t="shared" si="0"/>
        <v>76</v>
      </c>
      <c r="S5" s="17">
        <f t="shared" si="1"/>
        <v>7.6</v>
      </c>
    </row>
    <row r="6" spans="1:19" x14ac:dyDescent="0.35">
      <c r="A6" s="16" t="s">
        <v>11</v>
      </c>
      <c r="B6" s="2">
        <v>8</v>
      </c>
      <c r="C6" s="63" t="s">
        <v>38</v>
      </c>
      <c r="D6" s="9">
        <v>8</v>
      </c>
      <c r="E6" s="2">
        <v>5</v>
      </c>
      <c r="F6" s="2">
        <v>8</v>
      </c>
      <c r="G6" s="2">
        <v>8</v>
      </c>
      <c r="H6" s="2">
        <v>7</v>
      </c>
      <c r="I6" s="2">
        <v>8</v>
      </c>
      <c r="J6" s="2">
        <v>7</v>
      </c>
      <c r="K6" s="2">
        <v>8</v>
      </c>
      <c r="L6" s="2">
        <v>8</v>
      </c>
      <c r="M6" s="2">
        <v>5</v>
      </c>
      <c r="N6" s="60">
        <v>-1</v>
      </c>
      <c r="O6" s="2">
        <v>8</v>
      </c>
      <c r="P6" s="2">
        <v>8</v>
      </c>
      <c r="Q6" s="66"/>
      <c r="R6" s="2">
        <f t="shared" si="0"/>
        <v>95</v>
      </c>
      <c r="S6" s="17">
        <f t="shared" si="1"/>
        <v>6.7857142857142856</v>
      </c>
    </row>
    <row r="7" spans="1:19" x14ac:dyDescent="0.35">
      <c r="A7" s="16" t="s">
        <v>12</v>
      </c>
      <c r="B7" s="2">
        <v>8</v>
      </c>
      <c r="C7" s="60" t="s">
        <v>37</v>
      </c>
      <c r="D7" s="9">
        <v>7</v>
      </c>
      <c r="E7" s="2">
        <v>8</v>
      </c>
      <c r="F7" s="2">
        <v>7</v>
      </c>
      <c r="G7" s="2">
        <v>6</v>
      </c>
      <c r="H7" s="2">
        <v>7</v>
      </c>
      <c r="I7" s="2">
        <v>8</v>
      </c>
      <c r="J7" s="63" t="s">
        <v>38</v>
      </c>
      <c r="K7" s="2">
        <v>8</v>
      </c>
      <c r="L7" s="2">
        <v>5</v>
      </c>
      <c r="M7" s="60">
        <v>-1</v>
      </c>
      <c r="N7" s="2">
        <v>8</v>
      </c>
      <c r="O7" s="2">
        <v>7</v>
      </c>
      <c r="P7" s="2">
        <v>8</v>
      </c>
      <c r="Q7" s="66"/>
      <c r="R7" s="2">
        <f t="shared" si="0"/>
        <v>86</v>
      </c>
      <c r="S7" s="17">
        <f t="shared" si="1"/>
        <v>6.615384615384615</v>
      </c>
    </row>
    <row r="8" spans="1:19" x14ac:dyDescent="0.35">
      <c r="A8" s="16" t="s">
        <v>13</v>
      </c>
      <c r="B8" s="2">
        <v>7</v>
      </c>
      <c r="C8" s="60" t="s">
        <v>37</v>
      </c>
      <c r="D8" s="9">
        <v>7</v>
      </c>
      <c r="E8" s="2">
        <v>7</v>
      </c>
      <c r="F8" s="2">
        <v>6</v>
      </c>
      <c r="G8" s="2">
        <v>6</v>
      </c>
      <c r="H8" s="2">
        <v>8</v>
      </c>
      <c r="I8" s="2">
        <v>8</v>
      </c>
      <c r="J8" s="2">
        <v>7</v>
      </c>
      <c r="K8" s="2">
        <v>4</v>
      </c>
      <c r="L8" s="2">
        <v>7</v>
      </c>
      <c r="M8" s="63" t="s">
        <v>38</v>
      </c>
      <c r="N8" s="2">
        <v>7</v>
      </c>
      <c r="O8" s="2">
        <v>7</v>
      </c>
      <c r="P8" s="66"/>
      <c r="Q8" s="66"/>
      <c r="R8" s="2">
        <f t="shared" si="0"/>
        <v>81</v>
      </c>
      <c r="S8" s="17">
        <f t="shared" si="1"/>
        <v>6.75</v>
      </c>
    </row>
    <row r="9" spans="1:19" x14ac:dyDescent="0.35">
      <c r="A9" s="1" t="s">
        <v>33</v>
      </c>
      <c r="B9" s="2">
        <v>8</v>
      </c>
      <c r="C9" s="2">
        <v>7</v>
      </c>
      <c r="D9" s="9">
        <v>8</v>
      </c>
      <c r="E9" s="2">
        <v>5</v>
      </c>
      <c r="F9" s="2">
        <v>7</v>
      </c>
      <c r="G9" s="2">
        <v>7</v>
      </c>
      <c r="H9" s="2">
        <v>8</v>
      </c>
      <c r="I9" s="63" t="s">
        <v>38</v>
      </c>
      <c r="J9" s="60" t="s">
        <v>37</v>
      </c>
      <c r="K9" s="2">
        <v>8</v>
      </c>
      <c r="L9" s="2">
        <v>8</v>
      </c>
      <c r="M9" s="2">
        <v>8</v>
      </c>
      <c r="N9" s="2">
        <v>8</v>
      </c>
      <c r="O9" s="66"/>
      <c r="P9" s="66"/>
      <c r="Q9" s="66"/>
      <c r="R9" s="2">
        <f t="shared" si="0"/>
        <v>82</v>
      </c>
      <c r="S9" s="17">
        <f t="shared" si="1"/>
        <v>7.4545454545454541</v>
      </c>
    </row>
    <row r="10" spans="1:19" x14ac:dyDescent="0.35">
      <c r="A10" s="16" t="s">
        <v>22</v>
      </c>
      <c r="B10" s="2">
        <v>8</v>
      </c>
      <c r="C10" s="2">
        <v>7</v>
      </c>
      <c r="D10" s="9">
        <v>8</v>
      </c>
      <c r="E10" s="2">
        <v>8</v>
      </c>
      <c r="F10" s="63" t="s">
        <v>38</v>
      </c>
      <c r="G10" s="2">
        <v>7</v>
      </c>
      <c r="H10" s="2">
        <v>8</v>
      </c>
      <c r="I10" s="2">
        <v>8</v>
      </c>
      <c r="J10" s="60" t="s">
        <v>37</v>
      </c>
      <c r="K10" s="2">
        <v>9</v>
      </c>
      <c r="L10" s="2">
        <v>6</v>
      </c>
      <c r="M10" s="2">
        <v>7</v>
      </c>
      <c r="N10" s="2">
        <v>8</v>
      </c>
      <c r="O10" s="66"/>
      <c r="P10" s="66"/>
      <c r="Q10" s="66"/>
      <c r="R10" s="2">
        <f t="shared" si="0"/>
        <v>84</v>
      </c>
      <c r="S10" s="17">
        <f t="shared" si="1"/>
        <v>7.6363636363636367</v>
      </c>
    </row>
    <row r="11" spans="1:19" x14ac:dyDescent="0.35">
      <c r="A11" s="16" t="s">
        <v>14</v>
      </c>
      <c r="B11" s="2">
        <v>8</v>
      </c>
      <c r="C11" s="60" t="s">
        <v>37</v>
      </c>
      <c r="D11" s="63" t="s">
        <v>38</v>
      </c>
      <c r="E11" s="2">
        <v>4</v>
      </c>
      <c r="F11" s="2">
        <v>5</v>
      </c>
      <c r="G11" s="2">
        <v>8</v>
      </c>
      <c r="H11" s="2">
        <v>8</v>
      </c>
      <c r="I11" s="2">
        <v>8</v>
      </c>
      <c r="J11" s="2">
        <v>8</v>
      </c>
      <c r="K11" s="2">
        <v>7</v>
      </c>
      <c r="L11" s="2">
        <v>7</v>
      </c>
      <c r="M11" s="2">
        <v>8</v>
      </c>
      <c r="N11" s="2">
        <v>8</v>
      </c>
      <c r="O11" s="66"/>
      <c r="P11" s="66"/>
      <c r="Q11" s="66"/>
      <c r="R11" s="2">
        <f t="shared" si="0"/>
        <v>79</v>
      </c>
      <c r="S11" s="17">
        <f t="shared" si="1"/>
        <v>7.1818181818181817</v>
      </c>
    </row>
    <row r="12" spans="1:19" x14ac:dyDescent="0.35">
      <c r="A12" s="16" t="s">
        <v>15</v>
      </c>
      <c r="B12" s="2">
        <v>8</v>
      </c>
      <c r="C12" s="60" t="s">
        <v>37</v>
      </c>
      <c r="D12" s="9">
        <v>8</v>
      </c>
      <c r="E12" s="2">
        <v>7</v>
      </c>
      <c r="F12" s="2">
        <v>7</v>
      </c>
      <c r="G12" s="2">
        <v>6</v>
      </c>
      <c r="H12" s="63" t="s">
        <v>38</v>
      </c>
      <c r="I12" s="2">
        <v>8</v>
      </c>
      <c r="J12" s="60" t="s">
        <v>37</v>
      </c>
      <c r="K12" s="2">
        <v>9</v>
      </c>
      <c r="L12" s="2">
        <v>8</v>
      </c>
      <c r="M12" s="2">
        <v>7</v>
      </c>
      <c r="N12" s="2">
        <v>7</v>
      </c>
      <c r="O12" s="66"/>
      <c r="P12" s="66"/>
      <c r="Q12" s="66"/>
      <c r="R12" s="2">
        <f t="shared" si="0"/>
        <v>75</v>
      </c>
      <c r="S12" s="17">
        <f t="shared" si="1"/>
        <v>7.5</v>
      </c>
    </row>
    <row r="13" spans="1:19" x14ac:dyDescent="0.35">
      <c r="A13" s="16" t="s">
        <v>35</v>
      </c>
      <c r="B13" s="63" t="s">
        <v>38</v>
      </c>
      <c r="C13" s="2">
        <v>7</v>
      </c>
      <c r="D13" s="9">
        <v>7</v>
      </c>
      <c r="E13" s="2">
        <v>8</v>
      </c>
      <c r="F13" s="2">
        <v>6</v>
      </c>
      <c r="G13" s="2">
        <v>8</v>
      </c>
      <c r="H13" s="2">
        <v>8</v>
      </c>
      <c r="I13" s="2">
        <v>8</v>
      </c>
      <c r="J13" s="60" t="s">
        <v>37</v>
      </c>
      <c r="K13" s="2">
        <v>8</v>
      </c>
      <c r="L13" s="2">
        <v>8</v>
      </c>
      <c r="M13" s="2">
        <v>6</v>
      </c>
      <c r="N13" s="2">
        <v>8</v>
      </c>
      <c r="O13" s="66"/>
      <c r="P13" s="66"/>
      <c r="Q13" s="66"/>
      <c r="R13" s="2">
        <f t="shared" si="0"/>
        <v>82</v>
      </c>
      <c r="S13" s="17">
        <f t="shared" si="1"/>
        <v>7.4545454545454541</v>
      </c>
    </row>
    <row r="14" spans="1:19" x14ac:dyDescent="0.35">
      <c r="A14" s="16" t="s">
        <v>16</v>
      </c>
      <c r="B14" s="2">
        <v>9</v>
      </c>
      <c r="C14" s="60" t="s">
        <v>37</v>
      </c>
      <c r="D14" s="9">
        <v>8</v>
      </c>
      <c r="E14" s="2">
        <v>8</v>
      </c>
      <c r="F14" s="2">
        <v>8</v>
      </c>
      <c r="G14" s="63" t="s">
        <v>38</v>
      </c>
      <c r="H14" s="2">
        <v>8</v>
      </c>
      <c r="I14" s="2">
        <v>9</v>
      </c>
      <c r="J14" s="60" t="s">
        <v>37</v>
      </c>
      <c r="K14" s="2">
        <v>8</v>
      </c>
      <c r="L14" s="2">
        <v>8</v>
      </c>
      <c r="M14" s="2">
        <v>5</v>
      </c>
      <c r="N14" s="2">
        <v>8</v>
      </c>
      <c r="O14" s="66"/>
      <c r="P14" s="66"/>
      <c r="Q14" s="66"/>
      <c r="R14" s="2">
        <f t="shared" si="0"/>
        <v>79</v>
      </c>
      <c r="S14" s="17">
        <f t="shared" si="1"/>
        <v>7.9</v>
      </c>
    </row>
    <row r="15" spans="1:19" x14ac:dyDescent="0.35">
      <c r="A15" s="16" t="s">
        <v>17</v>
      </c>
      <c r="B15" s="2">
        <v>7</v>
      </c>
      <c r="C15" s="60" t="s">
        <v>37</v>
      </c>
      <c r="D15" s="9">
        <v>8</v>
      </c>
      <c r="E15" s="2">
        <v>8</v>
      </c>
      <c r="F15" s="2">
        <v>8</v>
      </c>
      <c r="G15" s="2">
        <v>9</v>
      </c>
      <c r="H15" s="2">
        <v>8</v>
      </c>
      <c r="I15" s="2">
        <v>8</v>
      </c>
      <c r="J15" s="60" t="s">
        <v>37</v>
      </c>
      <c r="K15" s="2">
        <v>7</v>
      </c>
      <c r="L15" s="63" t="s">
        <v>38</v>
      </c>
      <c r="M15" s="2">
        <v>8</v>
      </c>
      <c r="N15" s="60">
        <v>-1</v>
      </c>
      <c r="O15" s="2">
        <v>8</v>
      </c>
      <c r="P15" s="2">
        <v>8</v>
      </c>
      <c r="Q15" s="2">
        <v>8</v>
      </c>
      <c r="R15" s="2">
        <f t="shared" si="0"/>
        <v>94</v>
      </c>
      <c r="S15" s="17">
        <f t="shared" si="1"/>
        <v>7.2307692307692308</v>
      </c>
    </row>
    <row r="16" spans="1:19" x14ac:dyDescent="0.35">
      <c r="A16" s="10"/>
    </row>
    <row r="17" spans="1:19" x14ac:dyDescent="0.35">
      <c r="J17" s="29"/>
      <c r="K17" s="29"/>
      <c r="L17" s="29"/>
      <c r="M17" s="29" t="s">
        <v>3</v>
      </c>
      <c r="N17" s="29"/>
      <c r="O17" s="29"/>
      <c r="P17" s="29"/>
      <c r="Q17" s="29"/>
      <c r="R17" s="29">
        <f>+SUM(R3:R15)</f>
        <v>1081</v>
      </c>
      <c r="S17" s="53">
        <f>+R17/COUNT(B3:Q15)</f>
        <v>7.1118421052631575</v>
      </c>
    </row>
    <row r="19" spans="1:19" x14ac:dyDescent="0.35">
      <c r="A19" s="7" t="s">
        <v>26</v>
      </c>
      <c r="N19" s="20" t="s">
        <v>4</v>
      </c>
      <c r="O19" s="20"/>
      <c r="P19" s="20"/>
      <c r="Q19" s="20"/>
      <c r="S19" s="19">
        <f>SUM(S3:S15)/14</f>
        <v>6.6451584130155563</v>
      </c>
    </row>
    <row r="20" spans="1:19" x14ac:dyDescent="0.35">
      <c r="A20" s="7" t="s">
        <v>25</v>
      </c>
    </row>
    <row r="21" spans="1:19" x14ac:dyDescent="0.35">
      <c r="A21" s="7" t="s">
        <v>34</v>
      </c>
    </row>
  </sheetData>
  <phoneticPr fontId="0" type="noConversion"/>
  <conditionalFormatting sqref="S3:S15">
    <cfRule type="top10" dxfId="4" priority="6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ySplit="2" topLeftCell="A3" activePane="bottomLeft" state="frozen"/>
      <selection pane="bottomLeft" activeCell="Y16" sqref="Y16"/>
    </sheetView>
  </sheetViews>
  <sheetFormatPr defaultColWidth="9.1796875" defaultRowHeight="14.5" x14ac:dyDescent="0.35"/>
  <cols>
    <col min="1" max="1" width="29.1796875" style="7" customWidth="1"/>
    <col min="2" max="4" width="3.54296875" style="9" customWidth="1"/>
    <col min="5" max="5" width="4.453125" style="9" bestFit="1" customWidth="1"/>
    <col min="6" max="10" width="3.54296875" style="9" customWidth="1"/>
    <col min="11" max="12" width="4.1796875" style="9" bestFit="1" customWidth="1"/>
    <col min="13" max="14" width="3.81640625" style="9" customWidth="1"/>
    <col min="15" max="17" width="3.54296875" style="9" customWidth="1"/>
    <col min="18" max="18" width="5.54296875" style="18" bestFit="1" customWidth="1"/>
    <col min="19" max="19" width="8.54296875" style="19" bestFit="1" customWidth="1"/>
    <col min="20" max="16384" width="9.1796875" style="11"/>
  </cols>
  <sheetData>
    <row r="1" spans="1:20" ht="12.75" customHeight="1" x14ac:dyDescent="0.35">
      <c r="A1" s="25" t="s">
        <v>43</v>
      </c>
      <c r="B1" s="41"/>
      <c r="C1" s="41"/>
      <c r="D1" s="41"/>
      <c r="E1" s="41"/>
      <c r="F1" s="41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53"/>
    </row>
    <row r="2" spans="1:20" s="15" customFormat="1" x14ac:dyDescent="0.35">
      <c r="A2" s="43" t="s">
        <v>0</v>
      </c>
      <c r="B2" s="41">
        <v>1</v>
      </c>
      <c r="C2" s="41">
        <v>2</v>
      </c>
      <c r="D2" s="41">
        <v>3</v>
      </c>
      <c r="E2" s="41">
        <v>4</v>
      </c>
      <c r="F2" s="41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 t="s">
        <v>19</v>
      </c>
      <c r="P2" s="29" t="s">
        <v>20</v>
      </c>
      <c r="Q2" s="29" t="s">
        <v>21</v>
      </c>
      <c r="R2" s="29" t="s">
        <v>1</v>
      </c>
      <c r="S2" s="53" t="s">
        <v>2</v>
      </c>
    </row>
    <row r="3" spans="1:20" x14ac:dyDescent="0.35">
      <c r="A3" s="1" t="s">
        <v>8</v>
      </c>
      <c r="B3" s="2">
        <v>8</v>
      </c>
      <c r="C3" s="2">
        <v>7</v>
      </c>
      <c r="D3" s="9">
        <v>6</v>
      </c>
      <c r="E3" s="2">
        <v>8</v>
      </c>
      <c r="F3" s="2">
        <v>8</v>
      </c>
      <c r="G3" s="2">
        <v>7</v>
      </c>
      <c r="H3" s="2">
        <v>7</v>
      </c>
      <c r="I3" s="2">
        <v>9</v>
      </c>
      <c r="J3" s="60" t="s">
        <v>37</v>
      </c>
      <c r="K3" s="2">
        <v>9</v>
      </c>
      <c r="L3" s="2">
        <v>7</v>
      </c>
      <c r="M3" s="2">
        <v>8</v>
      </c>
      <c r="N3" s="63" t="s">
        <v>38</v>
      </c>
      <c r="O3" s="2">
        <v>7</v>
      </c>
      <c r="P3" s="66"/>
      <c r="Q3" s="66"/>
      <c r="R3" s="3">
        <f t="shared" ref="R3:R15" si="0">SUM(B3:Q3)</f>
        <v>91</v>
      </c>
      <c r="S3" s="4">
        <f t="shared" ref="S3:S15" si="1">+R3/COUNT(B3:Q3)</f>
        <v>7.583333333333333</v>
      </c>
    </row>
    <row r="4" spans="1:20" x14ac:dyDescent="0.35">
      <c r="A4" s="1" t="s">
        <v>9</v>
      </c>
      <c r="B4" s="2">
        <v>8</v>
      </c>
      <c r="C4" s="2">
        <v>9</v>
      </c>
      <c r="D4" s="9">
        <v>9</v>
      </c>
      <c r="E4" s="63" t="s">
        <v>38</v>
      </c>
      <c r="F4" s="2">
        <v>7</v>
      </c>
      <c r="G4" s="9">
        <v>7</v>
      </c>
      <c r="H4" s="2">
        <v>7</v>
      </c>
      <c r="I4" s="2">
        <v>8</v>
      </c>
      <c r="J4" s="60" t="s">
        <v>37</v>
      </c>
      <c r="K4" s="2">
        <v>8</v>
      </c>
      <c r="L4" s="2">
        <v>8</v>
      </c>
      <c r="M4" s="2">
        <v>8</v>
      </c>
      <c r="N4" s="2">
        <v>8</v>
      </c>
      <c r="O4" s="2">
        <v>8</v>
      </c>
      <c r="P4" s="2">
        <v>6</v>
      </c>
      <c r="Q4" s="2">
        <v>8</v>
      </c>
      <c r="R4" s="3">
        <f t="shared" si="0"/>
        <v>109</v>
      </c>
      <c r="S4" s="4">
        <f t="shared" si="1"/>
        <v>7.7857142857142856</v>
      </c>
    </row>
    <row r="5" spans="1:20" x14ac:dyDescent="0.35">
      <c r="A5" s="1" t="s">
        <v>10</v>
      </c>
      <c r="B5" s="2">
        <v>8</v>
      </c>
      <c r="C5" s="60" t="s">
        <v>37</v>
      </c>
      <c r="D5" s="9">
        <v>8</v>
      </c>
      <c r="E5" s="2">
        <v>8</v>
      </c>
      <c r="F5" s="2">
        <v>8</v>
      </c>
      <c r="G5" s="9">
        <v>8</v>
      </c>
      <c r="H5" s="2">
        <v>8</v>
      </c>
      <c r="I5" s="2">
        <v>7</v>
      </c>
      <c r="J5" s="60" t="s">
        <v>37</v>
      </c>
      <c r="K5" s="63" t="s">
        <v>38</v>
      </c>
      <c r="L5" s="2">
        <v>8</v>
      </c>
      <c r="M5" s="2">
        <v>8</v>
      </c>
      <c r="N5" s="2">
        <v>8</v>
      </c>
      <c r="O5" s="2">
        <v>5</v>
      </c>
      <c r="P5" s="2">
        <v>7</v>
      </c>
      <c r="Q5" s="66"/>
      <c r="R5" s="3">
        <f t="shared" si="0"/>
        <v>91</v>
      </c>
      <c r="S5" s="4">
        <f t="shared" si="1"/>
        <v>7.583333333333333</v>
      </c>
    </row>
    <row r="6" spans="1:20" x14ac:dyDescent="0.35">
      <c r="A6" s="1" t="s">
        <v>11</v>
      </c>
      <c r="B6" s="2">
        <v>7</v>
      </c>
      <c r="C6" s="63" t="s">
        <v>38</v>
      </c>
      <c r="D6" s="2">
        <v>8</v>
      </c>
      <c r="E6" s="2">
        <v>8</v>
      </c>
      <c r="F6" s="2">
        <v>7</v>
      </c>
      <c r="G6" s="9">
        <v>7</v>
      </c>
      <c r="H6" s="2">
        <v>8</v>
      </c>
      <c r="I6" s="2">
        <v>6</v>
      </c>
      <c r="J6" s="60" t="s">
        <v>37</v>
      </c>
      <c r="K6" s="2">
        <v>8</v>
      </c>
      <c r="L6" s="2">
        <v>7</v>
      </c>
      <c r="M6" s="2">
        <v>9</v>
      </c>
      <c r="N6" s="60">
        <v>-1</v>
      </c>
      <c r="O6" s="66"/>
      <c r="P6" s="66"/>
      <c r="Q6" s="66"/>
      <c r="R6" s="3">
        <f t="shared" si="0"/>
        <v>74</v>
      </c>
      <c r="S6" s="4">
        <f t="shared" si="1"/>
        <v>6.7272727272727275</v>
      </c>
    </row>
    <row r="7" spans="1:20" x14ac:dyDescent="0.35">
      <c r="A7" s="1" t="s">
        <v>12</v>
      </c>
      <c r="B7" s="2">
        <v>7</v>
      </c>
      <c r="C7" s="60" t="s">
        <v>37</v>
      </c>
      <c r="D7" s="9">
        <v>9</v>
      </c>
      <c r="E7" s="2">
        <v>9</v>
      </c>
      <c r="F7" s="2">
        <v>8</v>
      </c>
      <c r="G7" s="9">
        <v>8</v>
      </c>
      <c r="H7" s="2">
        <v>8</v>
      </c>
      <c r="I7" s="2">
        <v>6</v>
      </c>
      <c r="J7" s="63" t="s">
        <v>38</v>
      </c>
      <c r="K7" s="2">
        <v>8</v>
      </c>
      <c r="L7" s="2">
        <v>8</v>
      </c>
      <c r="M7" s="2">
        <v>5</v>
      </c>
      <c r="N7" s="2">
        <v>9</v>
      </c>
      <c r="O7" s="66"/>
      <c r="P7" s="66"/>
      <c r="Q7" s="66"/>
      <c r="R7" s="3">
        <f t="shared" si="0"/>
        <v>85</v>
      </c>
      <c r="S7" s="4">
        <f t="shared" si="1"/>
        <v>7.7272727272727275</v>
      </c>
    </row>
    <row r="8" spans="1:20" x14ac:dyDescent="0.35">
      <c r="A8" s="1" t="s">
        <v>13</v>
      </c>
      <c r="B8" s="60" t="s">
        <v>37</v>
      </c>
      <c r="C8" s="2">
        <v>9</v>
      </c>
      <c r="D8" s="9">
        <v>4</v>
      </c>
      <c r="E8" s="2">
        <v>8</v>
      </c>
      <c r="F8" s="2">
        <v>7</v>
      </c>
      <c r="G8" s="9">
        <v>8</v>
      </c>
      <c r="H8" s="2">
        <v>8</v>
      </c>
      <c r="I8" s="2">
        <v>7</v>
      </c>
      <c r="J8" s="60" t="s">
        <v>37</v>
      </c>
      <c r="K8" s="2">
        <v>9</v>
      </c>
      <c r="L8" s="2">
        <v>8</v>
      </c>
      <c r="M8" s="63" t="s">
        <v>38</v>
      </c>
      <c r="N8" s="2">
        <v>8</v>
      </c>
      <c r="O8" s="66"/>
      <c r="P8" s="66"/>
      <c r="Q8" s="66"/>
      <c r="R8" s="3">
        <f t="shared" si="0"/>
        <v>76</v>
      </c>
      <c r="S8" s="4">
        <f t="shared" si="1"/>
        <v>7.6</v>
      </c>
    </row>
    <row r="9" spans="1:20" x14ac:dyDescent="0.35">
      <c r="A9" s="1" t="s">
        <v>33</v>
      </c>
      <c r="B9" s="60" t="s">
        <v>37</v>
      </c>
      <c r="C9" s="60" t="s">
        <v>37</v>
      </c>
      <c r="D9" s="9">
        <v>7</v>
      </c>
      <c r="E9" s="2">
        <v>7</v>
      </c>
      <c r="F9" s="2">
        <v>7</v>
      </c>
      <c r="G9" s="9">
        <v>7</v>
      </c>
      <c r="H9" s="2">
        <v>8</v>
      </c>
      <c r="I9" s="63" t="s">
        <v>38</v>
      </c>
      <c r="J9" s="60" t="s">
        <v>37</v>
      </c>
      <c r="K9" s="2">
        <v>8</v>
      </c>
      <c r="L9" s="2">
        <v>8</v>
      </c>
      <c r="M9" s="2">
        <v>5</v>
      </c>
      <c r="N9" s="2">
        <v>8</v>
      </c>
      <c r="O9" s="2">
        <v>6</v>
      </c>
      <c r="P9" s="2">
        <v>7</v>
      </c>
      <c r="Q9" s="2">
        <v>7</v>
      </c>
      <c r="R9" s="3">
        <f t="shared" si="0"/>
        <v>85</v>
      </c>
      <c r="S9" s="4">
        <f t="shared" si="1"/>
        <v>7.083333333333333</v>
      </c>
    </row>
    <row r="10" spans="1:20" x14ac:dyDescent="0.35">
      <c r="A10" s="1" t="s">
        <v>22</v>
      </c>
      <c r="B10" s="60" t="s">
        <v>37</v>
      </c>
      <c r="C10" s="2">
        <v>7</v>
      </c>
      <c r="D10" s="9">
        <v>9</v>
      </c>
      <c r="E10" s="2">
        <v>5</v>
      </c>
      <c r="F10" s="63" t="s">
        <v>38</v>
      </c>
      <c r="G10" s="9">
        <v>4</v>
      </c>
      <c r="H10" s="2">
        <v>5</v>
      </c>
      <c r="I10" s="2">
        <v>7</v>
      </c>
      <c r="J10" s="60" t="s">
        <v>37</v>
      </c>
      <c r="K10" s="2">
        <v>8</v>
      </c>
      <c r="L10" s="2">
        <v>7</v>
      </c>
      <c r="M10" s="2">
        <v>9</v>
      </c>
      <c r="N10" s="2">
        <v>9</v>
      </c>
      <c r="O10" s="2">
        <v>8</v>
      </c>
      <c r="P10" s="66"/>
      <c r="Q10" s="66"/>
      <c r="R10" s="3">
        <f t="shared" si="0"/>
        <v>78</v>
      </c>
      <c r="S10" s="4">
        <f t="shared" si="1"/>
        <v>7.0909090909090908</v>
      </c>
    </row>
    <row r="11" spans="1:20" x14ac:dyDescent="0.35">
      <c r="A11" s="1" t="s">
        <v>14</v>
      </c>
      <c r="B11" s="2">
        <v>7</v>
      </c>
      <c r="C11" s="2">
        <v>7</v>
      </c>
      <c r="D11" s="63" t="s">
        <v>38</v>
      </c>
      <c r="E11" s="2">
        <v>7</v>
      </c>
      <c r="F11" s="2">
        <v>7</v>
      </c>
      <c r="G11" s="9">
        <v>7</v>
      </c>
      <c r="H11" s="2">
        <v>7</v>
      </c>
      <c r="I11" s="2">
        <v>7</v>
      </c>
      <c r="J11" s="60" t="s">
        <v>37</v>
      </c>
      <c r="K11" s="2">
        <v>9</v>
      </c>
      <c r="L11" s="2">
        <v>8</v>
      </c>
      <c r="M11" s="2">
        <v>8</v>
      </c>
      <c r="N11" s="2">
        <v>8</v>
      </c>
      <c r="O11" s="66"/>
      <c r="P11" s="66"/>
      <c r="Q11" s="66"/>
      <c r="R11" s="3">
        <f t="shared" si="0"/>
        <v>82</v>
      </c>
      <c r="S11" s="4">
        <f t="shared" si="1"/>
        <v>7.4545454545454541</v>
      </c>
    </row>
    <row r="12" spans="1:20" x14ac:dyDescent="0.35">
      <c r="A12" s="1" t="s">
        <v>15</v>
      </c>
      <c r="B12" s="2">
        <v>7</v>
      </c>
      <c r="C12" s="2">
        <v>7</v>
      </c>
      <c r="D12" s="2">
        <v>8</v>
      </c>
      <c r="E12" s="2">
        <v>8</v>
      </c>
      <c r="F12" s="2">
        <v>8</v>
      </c>
      <c r="G12" s="9">
        <v>7</v>
      </c>
      <c r="H12" s="63" t="s">
        <v>38</v>
      </c>
      <c r="I12" s="2">
        <v>7</v>
      </c>
      <c r="J12" s="60" t="s">
        <v>37</v>
      </c>
      <c r="K12" s="2">
        <v>8</v>
      </c>
      <c r="L12" s="2">
        <v>8</v>
      </c>
      <c r="M12" s="2">
        <v>8</v>
      </c>
      <c r="N12" s="2">
        <v>8</v>
      </c>
      <c r="O12" s="66"/>
      <c r="P12" s="66"/>
      <c r="Q12" s="66"/>
      <c r="R12" s="3">
        <f t="shared" si="0"/>
        <v>84</v>
      </c>
      <c r="S12" s="4">
        <f t="shared" si="1"/>
        <v>7.6363636363636367</v>
      </c>
    </row>
    <row r="13" spans="1:20" x14ac:dyDescent="0.35">
      <c r="A13" s="1" t="s">
        <v>35</v>
      </c>
      <c r="B13" s="63" t="s">
        <v>38</v>
      </c>
      <c r="C13" s="60" t="s">
        <v>37</v>
      </c>
      <c r="D13" s="9">
        <v>8</v>
      </c>
      <c r="E13" s="2">
        <v>8</v>
      </c>
      <c r="F13" s="2">
        <v>7</v>
      </c>
      <c r="G13" s="9">
        <v>7</v>
      </c>
      <c r="H13" s="2">
        <v>9</v>
      </c>
      <c r="I13" s="2">
        <v>9</v>
      </c>
      <c r="J13" s="60" t="s">
        <v>37</v>
      </c>
      <c r="K13" s="2">
        <v>8</v>
      </c>
      <c r="L13" s="2">
        <v>8</v>
      </c>
      <c r="M13" s="2">
        <v>8</v>
      </c>
      <c r="N13" s="2">
        <v>7</v>
      </c>
      <c r="O13" s="66"/>
      <c r="P13" s="66"/>
      <c r="Q13" s="66"/>
      <c r="R13" s="3">
        <f t="shared" si="0"/>
        <v>79</v>
      </c>
      <c r="S13" s="4">
        <f t="shared" si="1"/>
        <v>7.9</v>
      </c>
    </row>
    <row r="14" spans="1:20" x14ac:dyDescent="0.35">
      <c r="A14" s="1" t="s">
        <v>16</v>
      </c>
      <c r="B14" s="2">
        <v>8</v>
      </c>
      <c r="C14" s="60" t="s">
        <v>37</v>
      </c>
      <c r="D14" s="9">
        <v>9</v>
      </c>
      <c r="E14" s="2">
        <v>8</v>
      </c>
      <c r="F14" s="2">
        <v>7</v>
      </c>
      <c r="G14" s="63" t="s">
        <v>38</v>
      </c>
      <c r="H14" s="2">
        <v>7</v>
      </c>
      <c r="I14" s="2">
        <v>8</v>
      </c>
      <c r="J14" s="60" t="s">
        <v>37</v>
      </c>
      <c r="K14" s="2">
        <v>8</v>
      </c>
      <c r="L14" s="2">
        <v>8</v>
      </c>
      <c r="M14" s="2">
        <v>8</v>
      </c>
      <c r="N14" s="2">
        <v>8</v>
      </c>
      <c r="O14" s="2">
        <v>6</v>
      </c>
      <c r="P14" s="2">
        <v>7</v>
      </c>
      <c r="Q14" s="66"/>
      <c r="R14" s="3">
        <f t="shared" si="0"/>
        <v>92</v>
      </c>
      <c r="S14" s="4">
        <f t="shared" si="1"/>
        <v>7.666666666666667</v>
      </c>
    </row>
    <row r="15" spans="1:20" x14ac:dyDescent="0.35">
      <c r="A15" s="1" t="s">
        <v>17</v>
      </c>
      <c r="B15" s="60" t="s">
        <v>37</v>
      </c>
      <c r="C15" s="60" t="s">
        <v>37</v>
      </c>
      <c r="D15" s="9">
        <v>8</v>
      </c>
      <c r="E15" s="2">
        <v>7</v>
      </c>
      <c r="F15" s="2">
        <v>7</v>
      </c>
      <c r="G15" s="9">
        <v>7</v>
      </c>
      <c r="H15" s="2">
        <v>7</v>
      </c>
      <c r="I15" s="2">
        <v>8</v>
      </c>
      <c r="J15" s="60" t="s">
        <v>37</v>
      </c>
      <c r="K15" s="2">
        <v>9</v>
      </c>
      <c r="L15" s="63" t="s">
        <v>38</v>
      </c>
      <c r="M15" s="2">
        <v>9</v>
      </c>
      <c r="N15" s="2">
        <v>7</v>
      </c>
      <c r="O15" s="66"/>
      <c r="P15" s="66"/>
      <c r="Q15" s="66"/>
      <c r="R15" s="3">
        <f t="shared" si="0"/>
        <v>69</v>
      </c>
      <c r="S15" s="4">
        <f t="shared" si="1"/>
        <v>7.666666666666667</v>
      </c>
    </row>
    <row r="16" spans="1:20" x14ac:dyDescent="0.35">
      <c r="A16" s="10"/>
      <c r="J16" s="54"/>
      <c r="K16" s="54"/>
      <c r="L16" s="54"/>
      <c r="M16" s="54"/>
      <c r="N16" s="54"/>
      <c r="O16" s="54"/>
      <c r="P16" s="54"/>
      <c r="Q16" s="54"/>
      <c r="R16" s="54"/>
      <c r="S16" s="55"/>
      <c r="T16" s="13"/>
    </row>
    <row r="17" spans="1:20" x14ac:dyDescent="0.35">
      <c r="J17" s="29"/>
      <c r="K17" s="29"/>
      <c r="L17" s="29"/>
      <c r="M17" s="29" t="s">
        <v>3</v>
      </c>
      <c r="N17" s="29"/>
      <c r="O17" s="29"/>
      <c r="P17" s="29"/>
      <c r="Q17" s="29"/>
      <c r="R17" s="29">
        <f>+SUM(R3:R15)</f>
        <v>1095</v>
      </c>
      <c r="S17" s="53">
        <f>+R17/COUNT(B3:Q15)</f>
        <v>7.5</v>
      </c>
    </row>
    <row r="19" spans="1:20" x14ac:dyDescent="0.35">
      <c r="N19" s="20" t="s">
        <v>4</v>
      </c>
      <c r="O19" s="20"/>
      <c r="P19" s="20"/>
      <c r="Q19" s="20"/>
      <c r="S19" s="19">
        <f>SUM(S3:S15)/14</f>
        <v>6.9646722325293782</v>
      </c>
      <c r="T19" s="11" t="s">
        <v>23</v>
      </c>
    </row>
    <row r="20" spans="1:20" x14ac:dyDescent="0.35">
      <c r="A20" s="7" t="s">
        <v>26</v>
      </c>
    </row>
    <row r="21" spans="1:20" x14ac:dyDescent="0.35">
      <c r="A21" s="7" t="s">
        <v>25</v>
      </c>
    </row>
  </sheetData>
  <phoneticPr fontId="0" type="noConversion"/>
  <conditionalFormatting sqref="S3:S15">
    <cfRule type="top10" dxfId="3" priority="5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pane ySplit="2" topLeftCell="A3" activePane="bottomLeft" state="frozen"/>
      <selection pane="bottomLeft" activeCell="U16" sqref="U16"/>
    </sheetView>
  </sheetViews>
  <sheetFormatPr defaultColWidth="9.1796875" defaultRowHeight="14.5" x14ac:dyDescent="0.35"/>
  <cols>
    <col min="1" max="1" width="28.54296875" style="7" customWidth="1"/>
    <col min="2" max="2" width="4.1796875" style="9" bestFit="1" customWidth="1"/>
    <col min="3" max="12" width="3.54296875" style="9" customWidth="1"/>
    <col min="13" max="14" width="4" style="9" customWidth="1"/>
    <col min="15" max="17" width="3.54296875" style="9" customWidth="1"/>
    <col min="18" max="18" width="5.54296875" style="18" bestFit="1" customWidth="1"/>
    <col min="19" max="19" width="7.453125" style="19" bestFit="1" customWidth="1"/>
    <col min="20" max="16384" width="9.1796875" style="11"/>
  </cols>
  <sheetData>
    <row r="1" spans="1:19" ht="12.75" customHeight="1" x14ac:dyDescent="0.35">
      <c r="A1" s="25" t="s">
        <v>44</v>
      </c>
      <c r="B1" s="41"/>
      <c r="C1" s="41"/>
      <c r="D1" s="41"/>
      <c r="E1" s="41"/>
      <c r="F1" s="41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53"/>
    </row>
    <row r="2" spans="1:19" s="15" customFormat="1" x14ac:dyDescent="0.35">
      <c r="A2" s="43" t="s">
        <v>0</v>
      </c>
      <c r="B2" s="41">
        <v>1</v>
      </c>
      <c r="C2" s="41">
        <v>2</v>
      </c>
      <c r="D2" s="41">
        <v>3</v>
      </c>
      <c r="E2" s="41">
        <v>4</v>
      </c>
      <c r="F2" s="41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 t="s">
        <v>19</v>
      </c>
      <c r="P2" s="29" t="s">
        <v>20</v>
      </c>
      <c r="Q2" s="29" t="s">
        <v>21</v>
      </c>
      <c r="R2" s="29" t="s">
        <v>1</v>
      </c>
      <c r="S2" s="53" t="s">
        <v>2</v>
      </c>
    </row>
    <row r="3" spans="1:19" x14ac:dyDescent="0.35">
      <c r="A3" s="1" t="s">
        <v>8</v>
      </c>
      <c r="B3" s="2">
        <v>7</v>
      </c>
      <c r="C3" s="60" t="s">
        <v>37</v>
      </c>
      <c r="D3" s="9">
        <v>8</v>
      </c>
      <c r="E3" s="2">
        <v>4</v>
      </c>
      <c r="F3" s="2">
        <v>7</v>
      </c>
      <c r="G3" s="2">
        <v>8</v>
      </c>
      <c r="H3" s="2">
        <v>8</v>
      </c>
      <c r="I3" s="2">
        <v>8</v>
      </c>
      <c r="J3" s="2">
        <v>8</v>
      </c>
      <c r="K3" s="2">
        <v>7</v>
      </c>
      <c r="L3" s="2">
        <v>7</v>
      </c>
      <c r="M3" s="2">
        <v>8</v>
      </c>
      <c r="N3" s="63" t="s">
        <v>38</v>
      </c>
      <c r="O3" s="2">
        <v>5</v>
      </c>
      <c r="P3" s="66"/>
      <c r="Q3" s="66"/>
      <c r="R3" s="3">
        <f t="shared" ref="R3:R15" si="0">SUM(B3:Q3)</f>
        <v>85</v>
      </c>
      <c r="S3" s="4">
        <f t="shared" ref="S3:S15" si="1">+R3/COUNT(B3:Q3)</f>
        <v>7.083333333333333</v>
      </c>
    </row>
    <row r="4" spans="1:19" x14ac:dyDescent="0.35">
      <c r="A4" s="1" t="s">
        <v>9</v>
      </c>
      <c r="B4" s="2">
        <v>7</v>
      </c>
      <c r="C4" s="60" t="s">
        <v>37</v>
      </c>
      <c r="D4" s="9">
        <v>8</v>
      </c>
      <c r="E4" s="63" t="s">
        <v>38</v>
      </c>
      <c r="F4" s="2">
        <v>7</v>
      </c>
      <c r="G4" s="2">
        <v>7</v>
      </c>
      <c r="H4" s="2">
        <v>8</v>
      </c>
      <c r="I4" s="2">
        <v>8</v>
      </c>
      <c r="J4" s="60" t="s">
        <v>37</v>
      </c>
      <c r="K4" s="2">
        <v>8</v>
      </c>
      <c r="L4" s="2">
        <v>4</v>
      </c>
      <c r="M4" s="2">
        <v>7</v>
      </c>
      <c r="N4" s="2">
        <v>5</v>
      </c>
      <c r="O4" s="2">
        <v>7</v>
      </c>
      <c r="P4" s="2">
        <v>6</v>
      </c>
      <c r="Q4" s="66"/>
      <c r="R4" s="3">
        <f t="shared" si="0"/>
        <v>82</v>
      </c>
      <c r="S4" s="4">
        <f t="shared" si="1"/>
        <v>6.833333333333333</v>
      </c>
    </row>
    <row r="5" spans="1:19" x14ac:dyDescent="0.35">
      <c r="A5" s="1" t="s">
        <v>10</v>
      </c>
      <c r="B5" s="60" t="s">
        <v>37</v>
      </c>
      <c r="C5" s="60" t="s">
        <v>37</v>
      </c>
      <c r="D5" s="9">
        <v>6</v>
      </c>
      <c r="E5" s="2">
        <v>8</v>
      </c>
      <c r="F5" s="2">
        <v>7</v>
      </c>
      <c r="G5" s="2">
        <v>5</v>
      </c>
      <c r="H5" s="2">
        <v>8</v>
      </c>
      <c r="I5" s="2">
        <v>8</v>
      </c>
      <c r="J5" s="60" t="s">
        <v>37</v>
      </c>
      <c r="K5" s="63" t="s">
        <v>38</v>
      </c>
      <c r="L5" s="2">
        <v>6</v>
      </c>
      <c r="M5" s="2">
        <v>5</v>
      </c>
      <c r="N5" s="2">
        <v>9</v>
      </c>
      <c r="O5" s="66"/>
      <c r="P5" s="66"/>
      <c r="Q5" s="66"/>
      <c r="R5" s="3">
        <f t="shared" si="0"/>
        <v>62</v>
      </c>
      <c r="S5" s="4">
        <f t="shared" si="1"/>
        <v>6.8888888888888893</v>
      </c>
    </row>
    <row r="6" spans="1:19" x14ac:dyDescent="0.35">
      <c r="A6" s="1" t="s">
        <v>11</v>
      </c>
      <c r="B6" s="60" t="s">
        <v>37</v>
      </c>
      <c r="C6" s="63" t="s">
        <v>38</v>
      </c>
      <c r="D6" s="9">
        <v>7</v>
      </c>
      <c r="E6" s="2">
        <v>6</v>
      </c>
      <c r="F6" s="2">
        <v>8</v>
      </c>
      <c r="G6" s="2">
        <v>7</v>
      </c>
      <c r="H6" s="2">
        <v>8</v>
      </c>
      <c r="I6" s="2">
        <v>5</v>
      </c>
      <c r="J6" s="60" t="s">
        <v>37</v>
      </c>
      <c r="K6" s="2">
        <v>7</v>
      </c>
      <c r="L6" s="2">
        <v>8</v>
      </c>
      <c r="M6" s="2">
        <v>5</v>
      </c>
      <c r="N6" s="2">
        <v>7</v>
      </c>
      <c r="O6" s="66"/>
      <c r="P6" s="66"/>
      <c r="Q6" s="66"/>
      <c r="R6" s="3">
        <f t="shared" si="0"/>
        <v>68</v>
      </c>
      <c r="S6" s="4">
        <f t="shared" si="1"/>
        <v>6.8</v>
      </c>
    </row>
    <row r="7" spans="1:19" x14ac:dyDescent="0.35">
      <c r="A7" s="1" t="s">
        <v>12</v>
      </c>
      <c r="B7" s="2">
        <v>7</v>
      </c>
      <c r="C7" s="60" t="s">
        <v>37</v>
      </c>
      <c r="D7" s="9">
        <v>8</v>
      </c>
      <c r="E7" s="2">
        <v>8</v>
      </c>
      <c r="F7" s="2">
        <v>7</v>
      </c>
      <c r="G7" s="2">
        <v>8</v>
      </c>
      <c r="H7" s="2">
        <v>8</v>
      </c>
      <c r="I7" s="2">
        <v>9</v>
      </c>
      <c r="J7" s="63" t="s">
        <v>38</v>
      </c>
      <c r="K7" s="2">
        <v>8</v>
      </c>
      <c r="L7" s="2">
        <v>7</v>
      </c>
      <c r="M7" s="2">
        <v>7</v>
      </c>
      <c r="N7" s="2">
        <v>8</v>
      </c>
      <c r="O7" s="66"/>
      <c r="P7" s="66"/>
      <c r="Q7" s="66"/>
      <c r="R7" s="3">
        <f t="shared" si="0"/>
        <v>85</v>
      </c>
      <c r="S7" s="4">
        <f t="shared" si="1"/>
        <v>7.7272727272727275</v>
      </c>
    </row>
    <row r="8" spans="1:19" x14ac:dyDescent="0.35">
      <c r="A8" s="1" t="s">
        <v>13</v>
      </c>
      <c r="B8" s="60" t="s">
        <v>37</v>
      </c>
      <c r="C8" s="60" t="s">
        <v>37</v>
      </c>
      <c r="D8" s="60" t="s">
        <v>37</v>
      </c>
      <c r="E8" s="2">
        <v>8</v>
      </c>
      <c r="F8" s="2">
        <v>8</v>
      </c>
      <c r="G8" s="2">
        <v>8</v>
      </c>
      <c r="H8" s="2">
        <v>8</v>
      </c>
      <c r="I8" s="2">
        <v>8</v>
      </c>
      <c r="J8" s="60" t="s">
        <v>37</v>
      </c>
      <c r="K8" s="2">
        <v>7</v>
      </c>
      <c r="L8" s="2">
        <v>8</v>
      </c>
      <c r="M8" s="63" t="s">
        <v>38</v>
      </c>
      <c r="N8" s="2">
        <v>8</v>
      </c>
      <c r="O8" s="66"/>
      <c r="P8" s="66"/>
      <c r="Q8" s="66"/>
      <c r="R8" s="3">
        <f t="shared" si="0"/>
        <v>63</v>
      </c>
      <c r="S8" s="4">
        <f t="shared" si="1"/>
        <v>7.875</v>
      </c>
    </row>
    <row r="9" spans="1:19" x14ac:dyDescent="0.35">
      <c r="A9" s="1" t="s">
        <v>33</v>
      </c>
      <c r="B9" s="2">
        <v>7</v>
      </c>
      <c r="C9" s="60" t="s">
        <v>37</v>
      </c>
      <c r="D9" s="9">
        <v>8</v>
      </c>
      <c r="E9" s="2">
        <v>7</v>
      </c>
      <c r="F9" s="2">
        <v>6</v>
      </c>
      <c r="G9" s="2">
        <v>7</v>
      </c>
      <c r="H9" s="2">
        <v>8</v>
      </c>
      <c r="I9" s="63" t="s">
        <v>38</v>
      </c>
      <c r="J9" s="60" t="s">
        <v>37</v>
      </c>
      <c r="K9" s="2">
        <v>8</v>
      </c>
      <c r="L9" s="2">
        <v>8</v>
      </c>
      <c r="M9" s="2">
        <v>8</v>
      </c>
      <c r="N9" s="2">
        <v>8</v>
      </c>
      <c r="O9" s="2">
        <v>7</v>
      </c>
      <c r="P9" s="2">
        <v>7</v>
      </c>
      <c r="Q9" s="66"/>
      <c r="R9" s="3">
        <f t="shared" si="0"/>
        <v>89</v>
      </c>
      <c r="S9" s="4">
        <f t="shared" si="1"/>
        <v>7.416666666666667</v>
      </c>
    </row>
    <row r="10" spans="1:19" x14ac:dyDescent="0.35">
      <c r="A10" s="1" t="s">
        <v>22</v>
      </c>
      <c r="B10" s="2">
        <v>5</v>
      </c>
      <c r="C10" s="60" t="s">
        <v>37</v>
      </c>
      <c r="D10" s="9">
        <v>7</v>
      </c>
      <c r="E10" s="2">
        <v>8</v>
      </c>
      <c r="F10" s="63" t="s">
        <v>38</v>
      </c>
      <c r="G10" s="2">
        <v>5</v>
      </c>
      <c r="H10" s="2">
        <v>8</v>
      </c>
      <c r="I10" s="2">
        <v>6</v>
      </c>
      <c r="J10" s="60" t="s">
        <v>37</v>
      </c>
      <c r="K10" s="2">
        <v>8</v>
      </c>
      <c r="L10" s="2">
        <v>6</v>
      </c>
      <c r="M10" s="2">
        <v>8</v>
      </c>
      <c r="N10" s="2">
        <v>8</v>
      </c>
      <c r="O10" s="2">
        <v>4</v>
      </c>
      <c r="P10" s="2">
        <v>7</v>
      </c>
      <c r="Q10" s="2">
        <v>7</v>
      </c>
      <c r="R10" s="3">
        <f t="shared" si="0"/>
        <v>87</v>
      </c>
      <c r="S10" s="4">
        <f t="shared" si="1"/>
        <v>6.6923076923076925</v>
      </c>
    </row>
    <row r="11" spans="1:19" x14ac:dyDescent="0.35">
      <c r="A11" s="1" t="s">
        <v>14</v>
      </c>
      <c r="B11" s="2">
        <v>6</v>
      </c>
      <c r="C11" s="2">
        <v>8</v>
      </c>
      <c r="D11" s="63" t="s">
        <v>38</v>
      </c>
      <c r="E11" s="2">
        <v>8</v>
      </c>
      <c r="F11" s="38">
        <v>7</v>
      </c>
      <c r="G11" s="2">
        <v>8</v>
      </c>
      <c r="H11" s="2">
        <v>8</v>
      </c>
      <c r="I11" s="2">
        <v>7</v>
      </c>
      <c r="J11" s="2">
        <v>8</v>
      </c>
      <c r="K11" s="2">
        <v>8</v>
      </c>
      <c r="L11" s="2">
        <v>7</v>
      </c>
      <c r="M11" s="2">
        <v>7</v>
      </c>
      <c r="N11" s="2">
        <v>7</v>
      </c>
      <c r="O11" s="66"/>
      <c r="P11" s="66"/>
      <c r="Q11" s="66"/>
      <c r="R11" s="3">
        <f t="shared" si="0"/>
        <v>89</v>
      </c>
      <c r="S11" s="4">
        <f t="shared" si="1"/>
        <v>7.416666666666667</v>
      </c>
    </row>
    <row r="12" spans="1:19" x14ac:dyDescent="0.35">
      <c r="A12" s="1" t="s">
        <v>15</v>
      </c>
      <c r="B12" s="60" t="s">
        <v>37</v>
      </c>
      <c r="C12" s="2">
        <v>8</v>
      </c>
      <c r="D12" s="9">
        <v>9</v>
      </c>
      <c r="E12" s="2">
        <v>8</v>
      </c>
      <c r="F12" s="2">
        <v>7</v>
      </c>
      <c r="G12" s="2">
        <v>7</v>
      </c>
      <c r="H12" s="63" t="s">
        <v>38</v>
      </c>
      <c r="I12" s="2">
        <v>8</v>
      </c>
      <c r="J12" s="60" t="s">
        <v>37</v>
      </c>
      <c r="K12" s="2">
        <v>8</v>
      </c>
      <c r="L12" s="2">
        <v>8</v>
      </c>
      <c r="M12" s="2">
        <v>8</v>
      </c>
      <c r="N12" s="2">
        <v>7</v>
      </c>
      <c r="O12" s="2">
        <v>7</v>
      </c>
      <c r="P12" s="66"/>
      <c r="Q12" s="66"/>
      <c r="R12" s="3">
        <f t="shared" si="0"/>
        <v>85</v>
      </c>
      <c r="S12" s="4">
        <f t="shared" si="1"/>
        <v>7.7272727272727275</v>
      </c>
    </row>
    <row r="13" spans="1:19" x14ac:dyDescent="0.35">
      <c r="A13" s="1" t="s">
        <v>35</v>
      </c>
      <c r="B13" s="63" t="s">
        <v>38</v>
      </c>
      <c r="C13" s="60" t="s">
        <v>37</v>
      </c>
      <c r="D13" s="60" t="s">
        <v>37</v>
      </c>
      <c r="E13" s="2">
        <v>8</v>
      </c>
      <c r="F13" s="2">
        <v>7</v>
      </c>
      <c r="G13" s="2">
        <v>8</v>
      </c>
      <c r="H13" s="2">
        <v>8</v>
      </c>
      <c r="I13" s="2">
        <v>8</v>
      </c>
      <c r="J13" s="2">
        <v>8</v>
      </c>
      <c r="K13" s="2">
        <v>8</v>
      </c>
      <c r="L13" s="2">
        <v>7</v>
      </c>
      <c r="M13" s="2">
        <v>6</v>
      </c>
      <c r="N13" s="2">
        <v>7</v>
      </c>
      <c r="O13" s="66"/>
      <c r="P13" s="66"/>
      <c r="Q13" s="66"/>
      <c r="R13" s="3">
        <f t="shared" si="0"/>
        <v>75</v>
      </c>
      <c r="S13" s="4">
        <f t="shared" si="1"/>
        <v>7.5</v>
      </c>
    </row>
    <row r="14" spans="1:19" x14ac:dyDescent="0.35">
      <c r="A14" s="1" t="s">
        <v>16</v>
      </c>
      <c r="B14" s="60" t="s">
        <v>37</v>
      </c>
      <c r="C14" s="60" t="s">
        <v>37</v>
      </c>
      <c r="D14" s="9">
        <v>7</v>
      </c>
      <c r="E14" s="2">
        <v>8</v>
      </c>
      <c r="F14" s="2">
        <v>8</v>
      </c>
      <c r="G14" s="63" t="s">
        <v>38</v>
      </c>
      <c r="H14" s="2">
        <v>8</v>
      </c>
      <c r="I14" s="2">
        <v>8</v>
      </c>
      <c r="J14" s="60" t="s">
        <v>37</v>
      </c>
      <c r="K14" s="2">
        <v>8</v>
      </c>
      <c r="L14" s="2">
        <v>8</v>
      </c>
      <c r="M14" s="2">
        <v>8</v>
      </c>
      <c r="N14" s="2">
        <v>3</v>
      </c>
      <c r="O14" s="66"/>
      <c r="P14" s="66"/>
      <c r="Q14" s="66"/>
      <c r="R14" s="3">
        <f t="shared" si="0"/>
        <v>66</v>
      </c>
      <c r="S14" s="4">
        <f t="shared" si="1"/>
        <v>7.333333333333333</v>
      </c>
    </row>
    <row r="15" spans="1:19" x14ac:dyDescent="0.35">
      <c r="A15" s="1" t="s">
        <v>17</v>
      </c>
      <c r="B15" s="60" t="s">
        <v>37</v>
      </c>
      <c r="C15" s="60" t="s">
        <v>37</v>
      </c>
      <c r="D15" s="9">
        <v>8</v>
      </c>
      <c r="E15" s="2">
        <v>8</v>
      </c>
      <c r="F15" s="2">
        <v>7</v>
      </c>
      <c r="G15" s="2">
        <v>8</v>
      </c>
      <c r="H15" s="2">
        <v>8</v>
      </c>
      <c r="I15" s="2">
        <v>9</v>
      </c>
      <c r="J15" s="2">
        <v>8</v>
      </c>
      <c r="K15" s="2">
        <v>8</v>
      </c>
      <c r="L15" s="63" t="s">
        <v>38</v>
      </c>
      <c r="M15" s="2">
        <v>4</v>
      </c>
      <c r="N15" s="2">
        <v>8</v>
      </c>
      <c r="O15" s="2">
        <v>8</v>
      </c>
      <c r="P15" s="2">
        <v>8</v>
      </c>
      <c r="Q15" s="2">
        <v>8</v>
      </c>
      <c r="R15" s="3">
        <f t="shared" si="0"/>
        <v>100</v>
      </c>
      <c r="S15" s="4">
        <f t="shared" si="1"/>
        <v>7.6923076923076925</v>
      </c>
    </row>
    <row r="16" spans="1:19" x14ac:dyDescent="0.35">
      <c r="A16" s="10"/>
    </row>
    <row r="17" spans="1:19" x14ac:dyDescent="0.35">
      <c r="A17" s="7" t="s">
        <v>26</v>
      </c>
      <c r="J17" s="29"/>
      <c r="K17" s="29"/>
      <c r="L17" s="29"/>
      <c r="M17" s="29" t="s">
        <v>3</v>
      </c>
      <c r="N17" s="29"/>
      <c r="O17" s="29"/>
      <c r="P17" s="29"/>
      <c r="Q17" s="29"/>
      <c r="R17" s="29">
        <f>+SUM(R3:R15)</f>
        <v>1036</v>
      </c>
      <c r="S17" s="53">
        <f>+R17/COUNT(B3:Q15)</f>
        <v>7.295774647887324</v>
      </c>
    </row>
    <row r="18" spans="1:19" x14ac:dyDescent="0.35">
      <c r="A18" s="7" t="s">
        <v>25</v>
      </c>
    </row>
    <row r="19" spans="1:19" x14ac:dyDescent="0.35">
      <c r="A19" s="59"/>
      <c r="N19" s="20" t="s">
        <v>4</v>
      </c>
      <c r="O19" s="20"/>
      <c r="P19" s="20"/>
      <c r="Q19" s="20"/>
      <c r="S19" s="19">
        <f>SUM(S3:S15)/14</f>
        <v>6.7847416472416473</v>
      </c>
    </row>
    <row r="20" spans="1:19" x14ac:dyDescent="0.35">
      <c r="B20" s="12"/>
    </row>
    <row r="21" spans="1:19" x14ac:dyDescent="0.35">
      <c r="B21" s="12"/>
      <c r="G21" s="9" t="s">
        <v>24</v>
      </c>
    </row>
    <row r="22" spans="1:19" x14ac:dyDescent="0.35">
      <c r="J22" s="9" t="s">
        <v>24</v>
      </c>
    </row>
  </sheetData>
  <phoneticPr fontId="0" type="noConversion"/>
  <conditionalFormatting sqref="S3:S15">
    <cfRule type="top10" dxfId="2" priority="4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="90" zoomScaleNormal="90" workbookViewId="0">
      <pane xSplit="1" topLeftCell="B1" activePane="topRight" state="frozen"/>
      <selection pane="topRight" activeCell="Q35" sqref="Q35"/>
    </sheetView>
  </sheetViews>
  <sheetFormatPr defaultColWidth="4.54296875" defaultRowHeight="12.5" x14ac:dyDescent="0.25"/>
  <cols>
    <col min="1" max="1" width="43.1796875" bestFit="1" customWidth="1"/>
    <col min="2" max="23" width="4.81640625" customWidth="1"/>
    <col min="24" max="24" width="5.6328125" bestFit="1" customWidth="1"/>
    <col min="25" max="25" width="8.36328125" bestFit="1" customWidth="1"/>
  </cols>
  <sheetData>
    <row r="1" spans="1:25" ht="15.5" x14ac:dyDescent="0.35">
      <c r="A1" s="31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</row>
    <row r="2" spans="1:25" ht="15.5" x14ac:dyDescent="0.35">
      <c r="A2" s="37" t="s">
        <v>0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 t="s">
        <v>19</v>
      </c>
      <c r="V2" s="44" t="s">
        <v>20</v>
      </c>
      <c r="W2" s="44" t="s">
        <v>21</v>
      </c>
      <c r="X2" s="44" t="s">
        <v>1</v>
      </c>
      <c r="Y2" s="45" t="s">
        <v>2</v>
      </c>
    </row>
    <row r="3" spans="1:25" ht="14.5" x14ac:dyDescent="0.35">
      <c r="A3" s="1" t="s">
        <v>8</v>
      </c>
      <c r="B3" s="60" t="s">
        <v>37</v>
      </c>
      <c r="C3" s="64" t="s">
        <v>38</v>
      </c>
      <c r="D3" s="60" t="s">
        <v>37</v>
      </c>
      <c r="E3" s="2">
        <v>8</v>
      </c>
      <c r="F3" s="60" t="s">
        <v>37</v>
      </c>
      <c r="G3" s="2">
        <v>8</v>
      </c>
      <c r="H3" s="2">
        <v>8</v>
      </c>
      <c r="I3" s="2">
        <v>6</v>
      </c>
      <c r="J3" s="2">
        <v>7</v>
      </c>
      <c r="K3" s="2">
        <v>9</v>
      </c>
      <c r="L3" s="2">
        <v>7</v>
      </c>
      <c r="M3" s="2">
        <v>7</v>
      </c>
      <c r="N3" s="2">
        <v>9</v>
      </c>
      <c r="O3" s="2">
        <v>7</v>
      </c>
      <c r="P3" s="2">
        <v>9</v>
      </c>
      <c r="Q3" s="64" t="s">
        <v>38</v>
      </c>
      <c r="R3" s="9">
        <v>8</v>
      </c>
      <c r="S3" s="9">
        <v>7</v>
      </c>
      <c r="T3" s="9">
        <v>8</v>
      </c>
      <c r="U3" s="2">
        <v>9</v>
      </c>
      <c r="V3" s="2">
        <v>8</v>
      </c>
      <c r="W3" s="2">
        <v>8</v>
      </c>
      <c r="X3" s="3">
        <f t="shared" ref="X3:X15" si="0">SUM(B3:W3)</f>
        <v>133</v>
      </c>
      <c r="Y3" s="4">
        <f t="shared" ref="Y3:Y15" si="1">+X3/COUNT(B3:W3)</f>
        <v>7.8235294117647056</v>
      </c>
    </row>
    <row r="4" spans="1:25" ht="14.5" x14ac:dyDescent="0.35">
      <c r="A4" s="1" t="s">
        <v>9</v>
      </c>
      <c r="B4" s="9">
        <v>7</v>
      </c>
      <c r="C4" s="2">
        <v>8</v>
      </c>
      <c r="D4" s="60" t="s">
        <v>37</v>
      </c>
      <c r="E4" s="2">
        <v>6</v>
      </c>
      <c r="F4" s="2">
        <v>8</v>
      </c>
      <c r="G4" s="2">
        <v>8</v>
      </c>
      <c r="H4" s="2">
        <v>8</v>
      </c>
      <c r="I4" s="2">
        <v>9</v>
      </c>
      <c r="J4" s="2">
        <v>9</v>
      </c>
      <c r="K4" s="2">
        <v>8</v>
      </c>
      <c r="L4" s="64" t="s">
        <v>38</v>
      </c>
      <c r="M4" s="2">
        <v>6</v>
      </c>
      <c r="N4" s="2">
        <v>9</v>
      </c>
      <c r="O4" s="2">
        <v>7</v>
      </c>
      <c r="P4" s="60" t="s">
        <v>37</v>
      </c>
      <c r="Q4" s="2">
        <v>8</v>
      </c>
      <c r="R4" s="2">
        <v>8</v>
      </c>
      <c r="S4" s="2">
        <v>5</v>
      </c>
      <c r="T4" s="2">
        <v>9</v>
      </c>
      <c r="U4" s="2">
        <v>9</v>
      </c>
      <c r="V4" s="67"/>
      <c r="W4" s="67"/>
      <c r="X4" s="3">
        <f t="shared" si="0"/>
        <v>132</v>
      </c>
      <c r="Y4" s="4">
        <f t="shared" si="1"/>
        <v>7.7647058823529411</v>
      </c>
    </row>
    <row r="5" spans="1:25" ht="14.5" x14ac:dyDescent="0.35">
      <c r="A5" s="1" t="s">
        <v>10</v>
      </c>
      <c r="B5" s="9">
        <v>8</v>
      </c>
      <c r="C5" s="2">
        <v>7</v>
      </c>
      <c r="D5" s="60" t="s">
        <v>37</v>
      </c>
      <c r="E5" s="2">
        <v>9</v>
      </c>
      <c r="F5" s="64" t="s">
        <v>38</v>
      </c>
      <c r="G5" s="2">
        <v>9</v>
      </c>
      <c r="H5" s="2">
        <v>8</v>
      </c>
      <c r="I5" s="65">
        <v>10</v>
      </c>
      <c r="J5" s="2">
        <v>8</v>
      </c>
      <c r="K5" s="2">
        <v>9</v>
      </c>
      <c r="L5" s="2">
        <v>8</v>
      </c>
      <c r="M5" s="2">
        <v>8</v>
      </c>
      <c r="N5" s="2">
        <v>9</v>
      </c>
      <c r="O5" s="2">
        <v>8</v>
      </c>
      <c r="P5" s="60" t="s">
        <v>37</v>
      </c>
      <c r="Q5" s="2">
        <v>7</v>
      </c>
      <c r="R5" s="2">
        <v>7</v>
      </c>
      <c r="S5" s="2">
        <v>7</v>
      </c>
      <c r="T5" s="64" t="s">
        <v>38</v>
      </c>
      <c r="U5" s="66"/>
      <c r="V5" s="66"/>
      <c r="W5" s="66"/>
      <c r="X5" s="3">
        <f t="shared" si="0"/>
        <v>122</v>
      </c>
      <c r="Y5" s="4">
        <f t="shared" si="1"/>
        <v>8.1333333333333329</v>
      </c>
    </row>
    <row r="6" spans="1:25" ht="14.5" x14ac:dyDescent="0.35">
      <c r="A6" s="1" t="s">
        <v>11</v>
      </c>
      <c r="B6" s="60" t="s">
        <v>37</v>
      </c>
      <c r="C6" s="60" t="s">
        <v>37</v>
      </c>
      <c r="D6" s="60" t="s">
        <v>37</v>
      </c>
      <c r="E6" s="2">
        <v>9</v>
      </c>
      <c r="F6" s="2">
        <v>6</v>
      </c>
      <c r="G6" s="2">
        <v>7</v>
      </c>
      <c r="H6" s="2">
        <v>4</v>
      </c>
      <c r="I6" s="2">
        <v>7</v>
      </c>
      <c r="J6" s="64" t="s">
        <v>38</v>
      </c>
      <c r="K6" s="2">
        <v>8</v>
      </c>
      <c r="L6" s="2">
        <v>8</v>
      </c>
      <c r="M6" s="2">
        <v>7</v>
      </c>
      <c r="N6" s="2">
        <v>8</v>
      </c>
      <c r="O6" s="2">
        <v>8</v>
      </c>
      <c r="P6" s="2">
        <v>9</v>
      </c>
      <c r="Q6" s="2">
        <v>6</v>
      </c>
      <c r="R6" s="2">
        <v>8</v>
      </c>
      <c r="S6" s="2">
        <v>8</v>
      </c>
      <c r="T6" s="2">
        <v>8</v>
      </c>
      <c r="U6" s="2">
        <v>9</v>
      </c>
      <c r="V6" s="2">
        <v>8</v>
      </c>
      <c r="W6" s="66"/>
      <c r="X6" s="3">
        <f t="shared" si="0"/>
        <v>128</v>
      </c>
      <c r="Y6" s="4">
        <f t="shared" si="1"/>
        <v>7.5294117647058822</v>
      </c>
    </row>
    <row r="7" spans="1:25" ht="14.5" x14ac:dyDescent="0.35">
      <c r="A7" s="1" t="s">
        <v>12</v>
      </c>
      <c r="B7" s="60" t="s">
        <v>37</v>
      </c>
      <c r="C7" s="3">
        <v>9</v>
      </c>
      <c r="D7" s="60" t="s">
        <v>37</v>
      </c>
      <c r="E7" s="2">
        <v>9</v>
      </c>
      <c r="F7" s="2">
        <v>8</v>
      </c>
      <c r="G7" s="2">
        <v>9</v>
      </c>
      <c r="H7" s="2">
        <v>9</v>
      </c>
      <c r="I7" s="2">
        <v>8</v>
      </c>
      <c r="J7" s="2">
        <v>9</v>
      </c>
      <c r="K7" s="64" t="s">
        <v>38</v>
      </c>
      <c r="L7" s="2">
        <v>9</v>
      </c>
      <c r="M7" s="2">
        <v>9</v>
      </c>
      <c r="N7" s="2">
        <v>8</v>
      </c>
      <c r="O7" s="2">
        <v>8</v>
      </c>
      <c r="P7" s="60" t="s">
        <v>37</v>
      </c>
      <c r="Q7" s="2">
        <v>8</v>
      </c>
      <c r="R7" s="2">
        <v>8</v>
      </c>
      <c r="S7" s="2">
        <v>8</v>
      </c>
      <c r="T7" s="2">
        <v>9</v>
      </c>
      <c r="U7" s="66"/>
      <c r="V7" s="66"/>
      <c r="W7" s="66"/>
      <c r="X7" s="3">
        <f t="shared" si="0"/>
        <v>128</v>
      </c>
      <c r="Y7" s="4">
        <f t="shared" si="1"/>
        <v>8.5333333333333332</v>
      </c>
    </row>
    <row r="8" spans="1:25" ht="14.5" x14ac:dyDescent="0.35">
      <c r="A8" s="1" t="s">
        <v>13</v>
      </c>
      <c r="B8" s="60" t="s">
        <v>37</v>
      </c>
      <c r="C8" s="60" t="s">
        <v>37</v>
      </c>
      <c r="D8" s="60" t="s">
        <v>37</v>
      </c>
      <c r="E8" s="2">
        <v>8</v>
      </c>
      <c r="F8" s="2">
        <v>4</v>
      </c>
      <c r="G8" s="2">
        <v>8</v>
      </c>
      <c r="H8" s="2">
        <v>7</v>
      </c>
      <c r="I8" s="64" t="s">
        <v>38</v>
      </c>
      <c r="J8" s="2">
        <v>6</v>
      </c>
      <c r="K8" s="2">
        <v>9</v>
      </c>
      <c r="L8" s="2">
        <v>9</v>
      </c>
      <c r="M8" s="2">
        <v>7</v>
      </c>
      <c r="N8" s="2">
        <v>6</v>
      </c>
      <c r="O8" s="2">
        <v>8</v>
      </c>
      <c r="P8" s="2">
        <v>9</v>
      </c>
      <c r="Q8" s="2">
        <v>8</v>
      </c>
      <c r="R8" s="2">
        <v>7</v>
      </c>
      <c r="S8" s="2">
        <v>8</v>
      </c>
      <c r="T8" s="2">
        <v>1</v>
      </c>
      <c r="U8" s="66"/>
      <c r="V8" s="66"/>
      <c r="W8" s="66"/>
      <c r="X8" s="3">
        <f t="shared" si="0"/>
        <v>105</v>
      </c>
      <c r="Y8" s="4">
        <f t="shared" si="1"/>
        <v>7</v>
      </c>
    </row>
    <row r="9" spans="1:25" ht="14.5" x14ac:dyDescent="0.35">
      <c r="A9" s="1" t="s">
        <v>33</v>
      </c>
      <c r="B9" s="60" t="s">
        <v>37</v>
      </c>
      <c r="C9" s="3">
        <v>8</v>
      </c>
      <c r="D9" s="60" t="s">
        <v>37</v>
      </c>
      <c r="E9" s="64" t="s">
        <v>38</v>
      </c>
      <c r="F9" s="60" t="s">
        <v>37</v>
      </c>
      <c r="G9" s="2">
        <v>7</v>
      </c>
      <c r="H9" s="2">
        <v>8</v>
      </c>
      <c r="I9" s="2">
        <v>7</v>
      </c>
      <c r="J9" s="2">
        <v>7</v>
      </c>
      <c r="K9" s="2">
        <v>9</v>
      </c>
      <c r="L9" s="2">
        <v>9</v>
      </c>
      <c r="M9" s="2">
        <v>6</v>
      </c>
      <c r="N9" s="2">
        <v>9</v>
      </c>
      <c r="O9" s="2">
        <v>8</v>
      </c>
      <c r="P9" s="60" t="s">
        <v>37</v>
      </c>
      <c r="Q9" s="2">
        <v>8</v>
      </c>
      <c r="R9" s="2">
        <v>6</v>
      </c>
      <c r="S9" s="64" t="s">
        <v>38</v>
      </c>
      <c r="T9" s="9">
        <v>8</v>
      </c>
      <c r="U9" s="66"/>
      <c r="V9" s="66"/>
      <c r="W9" s="66"/>
      <c r="X9" s="3">
        <f t="shared" si="0"/>
        <v>100</v>
      </c>
      <c r="Y9" s="4">
        <f t="shared" si="1"/>
        <v>7.6923076923076925</v>
      </c>
    </row>
    <row r="10" spans="1:25" ht="14.5" x14ac:dyDescent="0.35">
      <c r="A10" s="1" t="s">
        <v>22</v>
      </c>
      <c r="B10" s="9">
        <v>8</v>
      </c>
      <c r="C10" s="3">
        <v>8</v>
      </c>
      <c r="D10" s="60" t="s">
        <v>37</v>
      </c>
      <c r="E10" s="2">
        <v>8</v>
      </c>
      <c r="F10" s="2">
        <v>8</v>
      </c>
      <c r="G10" s="2">
        <v>9</v>
      </c>
      <c r="H10" s="2">
        <v>7</v>
      </c>
      <c r="I10" s="2">
        <v>5</v>
      </c>
      <c r="J10" s="2">
        <v>9</v>
      </c>
      <c r="K10" s="2">
        <v>8</v>
      </c>
      <c r="L10" s="2">
        <v>9</v>
      </c>
      <c r="M10" s="2">
        <v>7</v>
      </c>
      <c r="N10" s="64" t="s">
        <v>38</v>
      </c>
      <c r="O10" s="2">
        <v>9</v>
      </c>
      <c r="P10" s="60" t="s">
        <v>37</v>
      </c>
      <c r="Q10" s="2">
        <v>8</v>
      </c>
      <c r="R10" s="60">
        <v>-1</v>
      </c>
      <c r="S10" s="2">
        <v>8</v>
      </c>
      <c r="T10" s="2">
        <v>6</v>
      </c>
      <c r="U10" s="2">
        <v>8</v>
      </c>
      <c r="V10" s="2">
        <v>8</v>
      </c>
      <c r="W10" s="66"/>
      <c r="X10" s="3">
        <f t="shared" si="0"/>
        <v>132</v>
      </c>
      <c r="Y10" s="4">
        <f t="shared" si="1"/>
        <v>7.333333333333333</v>
      </c>
    </row>
    <row r="11" spans="1:25" ht="14.5" x14ac:dyDescent="0.35">
      <c r="A11" s="1" t="s">
        <v>14</v>
      </c>
      <c r="B11" s="9">
        <v>6</v>
      </c>
      <c r="C11" s="60" t="s">
        <v>37</v>
      </c>
      <c r="D11" s="60" t="s">
        <v>37</v>
      </c>
      <c r="E11" s="2">
        <v>9</v>
      </c>
      <c r="F11" s="60">
        <v>8</v>
      </c>
      <c r="G11" s="2">
        <v>8</v>
      </c>
      <c r="H11" s="64" t="s">
        <v>38</v>
      </c>
      <c r="I11" s="2">
        <v>6</v>
      </c>
      <c r="J11" s="2">
        <v>9</v>
      </c>
      <c r="K11" s="2">
        <v>7</v>
      </c>
      <c r="L11" s="2">
        <v>8</v>
      </c>
      <c r="M11" s="2">
        <v>8</v>
      </c>
      <c r="N11" s="2">
        <v>9</v>
      </c>
      <c r="O11" s="64" t="s">
        <v>38</v>
      </c>
      <c r="P11" s="60" t="s">
        <v>37</v>
      </c>
      <c r="Q11" s="2">
        <v>8</v>
      </c>
      <c r="R11" s="2">
        <v>7</v>
      </c>
      <c r="S11" s="2">
        <v>6</v>
      </c>
      <c r="T11" s="2">
        <v>6</v>
      </c>
      <c r="U11" s="2">
        <v>9</v>
      </c>
      <c r="V11" s="60">
        <v>-1</v>
      </c>
      <c r="W11" s="2">
        <v>8</v>
      </c>
      <c r="X11" s="3">
        <f t="shared" si="0"/>
        <v>121</v>
      </c>
      <c r="Y11" s="4">
        <f t="shared" si="1"/>
        <v>7.117647058823529</v>
      </c>
    </row>
    <row r="12" spans="1:25" ht="14.5" x14ac:dyDescent="0.35">
      <c r="A12" s="1" t="s">
        <v>15</v>
      </c>
      <c r="B12" s="9">
        <v>8</v>
      </c>
      <c r="C12" s="60" t="s">
        <v>37</v>
      </c>
      <c r="D12" s="64" t="s">
        <v>38</v>
      </c>
      <c r="E12" s="2">
        <v>8</v>
      </c>
      <c r="F12" s="2">
        <v>7</v>
      </c>
      <c r="G12" s="2">
        <v>9</v>
      </c>
      <c r="H12" s="2">
        <v>8</v>
      </c>
      <c r="I12" s="2">
        <v>8</v>
      </c>
      <c r="J12" s="2">
        <v>8</v>
      </c>
      <c r="K12" s="2">
        <v>8</v>
      </c>
      <c r="L12" s="2">
        <v>8</v>
      </c>
      <c r="M12" s="2">
        <v>8</v>
      </c>
      <c r="N12" s="2">
        <v>8</v>
      </c>
      <c r="O12" s="2">
        <v>9</v>
      </c>
      <c r="P12" s="60" t="s">
        <v>37</v>
      </c>
      <c r="Q12" s="2">
        <v>6</v>
      </c>
      <c r="R12" s="64" t="s">
        <v>38</v>
      </c>
      <c r="S12" s="9">
        <v>8</v>
      </c>
      <c r="T12" s="9">
        <v>8</v>
      </c>
      <c r="U12" s="66"/>
      <c r="V12" s="66"/>
      <c r="W12" s="67"/>
      <c r="X12" s="3">
        <f t="shared" si="0"/>
        <v>119</v>
      </c>
      <c r="Y12" s="4">
        <f t="shared" si="1"/>
        <v>7.9333333333333336</v>
      </c>
    </row>
    <row r="13" spans="1:25" ht="14.5" x14ac:dyDescent="0.35">
      <c r="A13" s="1" t="s">
        <v>35</v>
      </c>
      <c r="B13" s="64" t="s">
        <v>38</v>
      </c>
      <c r="C13" s="60" t="s">
        <v>37</v>
      </c>
      <c r="D13" s="60" t="s">
        <v>37</v>
      </c>
      <c r="E13" s="2">
        <v>7</v>
      </c>
      <c r="F13" s="2">
        <v>8</v>
      </c>
      <c r="G13" s="2">
        <v>7</v>
      </c>
      <c r="H13" s="2">
        <v>9</v>
      </c>
      <c r="I13" s="2">
        <v>8</v>
      </c>
      <c r="J13" s="2">
        <v>8</v>
      </c>
      <c r="K13" s="2">
        <v>7</v>
      </c>
      <c r="L13" s="2">
        <v>7</v>
      </c>
      <c r="M13" s="2">
        <v>8</v>
      </c>
      <c r="N13" s="2">
        <v>9</v>
      </c>
      <c r="O13" s="2">
        <v>9</v>
      </c>
      <c r="P13" s="64" t="s">
        <v>38</v>
      </c>
      <c r="Q13" s="9">
        <v>8</v>
      </c>
      <c r="R13" s="9">
        <v>8</v>
      </c>
      <c r="S13" s="9">
        <v>6</v>
      </c>
      <c r="T13" s="9">
        <v>8</v>
      </c>
      <c r="U13" s="66"/>
      <c r="V13" s="66"/>
      <c r="W13" s="66"/>
      <c r="X13" s="3">
        <f t="shared" si="0"/>
        <v>117</v>
      </c>
      <c r="Y13" s="4">
        <f t="shared" si="1"/>
        <v>7.8</v>
      </c>
    </row>
    <row r="14" spans="1:25" ht="14.5" x14ac:dyDescent="0.35">
      <c r="A14" s="1" t="s">
        <v>16</v>
      </c>
      <c r="B14" s="60" t="s">
        <v>37</v>
      </c>
      <c r="C14" s="60" t="s">
        <v>37</v>
      </c>
      <c r="D14" s="60" t="s">
        <v>37</v>
      </c>
      <c r="E14" s="2">
        <v>9</v>
      </c>
      <c r="F14" s="2">
        <v>7</v>
      </c>
      <c r="G14" s="64" t="s">
        <v>38</v>
      </c>
      <c r="H14" s="2">
        <v>5</v>
      </c>
      <c r="I14" s="2">
        <v>4</v>
      </c>
      <c r="J14" s="2">
        <v>8</v>
      </c>
      <c r="K14" s="2">
        <v>9</v>
      </c>
      <c r="L14" s="2">
        <v>8</v>
      </c>
      <c r="M14" s="2">
        <v>7</v>
      </c>
      <c r="N14" s="2">
        <v>8</v>
      </c>
      <c r="O14" s="2">
        <v>9</v>
      </c>
      <c r="P14" s="60" t="s">
        <v>37</v>
      </c>
      <c r="Q14" s="2">
        <v>7</v>
      </c>
      <c r="R14" s="2">
        <v>5</v>
      </c>
      <c r="S14" s="2">
        <v>5</v>
      </c>
      <c r="T14" s="60">
        <v>-1</v>
      </c>
      <c r="U14" s="66"/>
      <c r="V14" s="66"/>
      <c r="W14" s="66"/>
      <c r="X14" s="3">
        <f t="shared" si="0"/>
        <v>90</v>
      </c>
      <c r="Y14" s="4">
        <f t="shared" si="1"/>
        <v>6.4285714285714288</v>
      </c>
    </row>
    <row r="15" spans="1:25" ht="14.5" x14ac:dyDescent="0.35">
      <c r="A15" s="1" t="s">
        <v>17</v>
      </c>
      <c r="B15" s="2">
        <v>8</v>
      </c>
      <c r="C15" s="2">
        <v>8</v>
      </c>
      <c r="D15" s="60" t="s">
        <v>37</v>
      </c>
      <c r="E15" s="2">
        <v>8</v>
      </c>
      <c r="F15" s="2">
        <v>8</v>
      </c>
      <c r="G15" s="2">
        <v>6</v>
      </c>
      <c r="H15" s="2">
        <v>8</v>
      </c>
      <c r="I15" s="2">
        <v>9</v>
      </c>
      <c r="J15" s="2">
        <v>8</v>
      </c>
      <c r="K15" s="2">
        <v>8</v>
      </c>
      <c r="L15" s="2">
        <v>8</v>
      </c>
      <c r="M15" s="64" t="s">
        <v>38</v>
      </c>
      <c r="N15" s="2">
        <v>9</v>
      </c>
      <c r="O15" s="2">
        <v>7</v>
      </c>
      <c r="P15" s="2">
        <v>9</v>
      </c>
      <c r="Q15" s="2">
        <v>8</v>
      </c>
      <c r="R15" s="2">
        <v>9</v>
      </c>
      <c r="S15" s="2">
        <v>8</v>
      </c>
      <c r="T15" s="2">
        <v>8</v>
      </c>
      <c r="U15" s="2">
        <v>8</v>
      </c>
      <c r="V15" s="66"/>
      <c r="W15" s="66"/>
      <c r="X15" s="3">
        <f t="shared" si="0"/>
        <v>145</v>
      </c>
      <c r="Y15" s="4">
        <f t="shared" si="1"/>
        <v>8.0555555555555554</v>
      </c>
    </row>
    <row r="16" spans="1:25" ht="14.5" x14ac:dyDescent="0.35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6"/>
      <c r="Y16" s="4"/>
    </row>
    <row r="17" spans="1:25" ht="14.5" x14ac:dyDescent="0.35">
      <c r="A17" s="1"/>
      <c r="B17" s="3"/>
      <c r="C17" s="3"/>
      <c r="D17" s="3"/>
      <c r="E17" s="3"/>
      <c r="F17" s="3"/>
      <c r="G17" s="3"/>
      <c r="H17" s="3"/>
      <c r="I17" s="3"/>
      <c r="J17" s="41"/>
      <c r="K17" s="41"/>
      <c r="L17" s="41"/>
      <c r="M17" s="41" t="s">
        <v>3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>
        <f>+SUM(X3:X15)</f>
        <v>1572</v>
      </c>
      <c r="Y17" s="42">
        <f>+X17/COUNT(B3:W15)</f>
        <v>7.6310679611650487</v>
      </c>
    </row>
    <row r="18" spans="1:25" ht="14.5" x14ac:dyDescent="0.35">
      <c r="A18" s="7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6"/>
      <c r="Y18" s="4"/>
    </row>
    <row r="19" spans="1:25" ht="14.5" x14ac:dyDescent="0.35">
      <c r="A19" s="7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8" t="s">
        <v>4</v>
      </c>
      <c r="O19" s="8"/>
      <c r="P19" s="8"/>
      <c r="Q19" s="8"/>
      <c r="R19" s="8"/>
      <c r="S19" s="8"/>
      <c r="T19" s="8"/>
      <c r="U19" s="8"/>
      <c r="V19" s="8"/>
      <c r="W19" s="8"/>
      <c r="X19" s="6"/>
      <c r="Y19" s="4">
        <f>SUM(Y3:Y15)/14</f>
        <v>7.0817901519582191</v>
      </c>
    </row>
  </sheetData>
  <conditionalFormatting sqref="Y3:Y15">
    <cfRule type="top10" dxfId="1" priority="3" stopIfTrue="1" percent="1" rank="10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ySplit="2" topLeftCell="A3" activePane="bottomLeft" state="frozen"/>
      <selection pane="bottomLeft" activeCell="A36" sqref="A36"/>
    </sheetView>
  </sheetViews>
  <sheetFormatPr defaultColWidth="9.1796875" defaultRowHeight="14.5" x14ac:dyDescent="0.35"/>
  <cols>
    <col min="1" max="1" width="29.453125" style="7" customWidth="1"/>
    <col min="2" max="4" width="4.26953125" style="9" bestFit="1" customWidth="1"/>
    <col min="5" max="5" width="4.453125" style="9" customWidth="1"/>
    <col min="6" max="6" width="4.26953125" style="9" bestFit="1" customWidth="1"/>
    <col min="7" max="7" width="4.26953125" style="9" customWidth="1"/>
    <col min="8" max="9" width="3.54296875" style="9" customWidth="1"/>
    <col min="10" max="10" width="5.54296875" style="18" bestFit="1" customWidth="1"/>
    <col min="11" max="11" width="10" style="19" bestFit="1" customWidth="1"/>
    <col min="12" max="16384" width="9.1796875" style="11"/>
  </cols>
  <sheetData>
    <row r="1" spans="1:13" ht="12.75" customHeight="1" x14ac:dyDescent="0.35">
      <c r="A1" s="25" t="s">
        <v>46</v>
      </c>
      <c r="B1" s="41"/>
      <c r="C1" s="41"/>
      <c r="D1" s="41"/>
      <c r="E1" s="41"/>
      <c r="F1" s="41"/>
      <c r="G1" s="29"/>
      <c r="H1" s="29"/>
      <c r="I1" s="29"/>
      <c r="J1" s="29"/>
      <c r="K1" s="53"/>
    </row>
    <row r="2" spans="1:13" s="15" customFormat="1" x14ac:dyDescent="0.35">
      <c r="A2" s="43" t="s">
        <v>0</v>
      </c>
      <c r="B2" s="41">
        <v>1</v>
      </c>
      <c r="C2" s="41">
        <v>2</v>
      </c>
      <c r="D2" s="41">
        <v>3</v>
      </c>
      <c r="E2" s="41">
        <v>4</v>
      </c>
      <c r="F2" s="41">
        <v>5</v>
      </c>
      <c r="G2" s="29" t="s">
        <v>19</v>
      </c>
      <c r="H2" s="29" t="s">
        <v>20</v>
      </c>
      <c r="I2" s="29" t="s">
        <v>21</v>
      </c>
      <c r="J2" s="29" t="s">
        <v>1</v>
      </c>
      <c r="K2" s="53" t="s">
        <v>2</v>
      </c>
    </row>
    <row r="3" spans="1:13" x14ac:dyDescent="0.35">
      <c r="A3" s="1" t="s">
        <v>8</v>
      </c>
      <c r="B3" s="2">
        <v>7</v>
      </c>
      <c r="C3" s="2">
        <v>7</v>
      </c>
      <c r="D3" s="63" t="s">
        <v>38</v>
      </c>
      <c r="E3" s="2">
        <v>6</v>
      </c>
      <c r="F3" s="2">
        <v>7</v>
      </c>
      <c r="G3" s="2">
        <v>7</v>
      </c>
      <c r="H3" s="66"/>
      <c r="I3" s="66"/>
      <c r="J3" s="3">
        <f t="shared" ref="J3:J15" si="0">SUM(B3:I3)</f>
        <v>34</v>
      </c>
      <c r="K3" s="4">
        <f t="shared" ref="K3:K15" si="1">+J3/COUNT(B3:I3)</f>
        <v>6.8</v>
      </c>
    </row>
    <row r="4" spans="1:13" x14ac:dyDescent="0.35">
      <c r="A4" s="1" t="s">
        <v>9</v>
      </c>
      <c r="B4" s="2">
        <v>7</v>
      </c>
      <c r="C4" s="2">
        <v>8</v>
      </c>
      <c r="D4" s="2">
        <v>7</v>
      </c>
      <c r="E4" s="2">
        <v>7</v>
      </c>
      <c r="F4" s="63" t="s">
        <v>38</v>
      </c>
      <c r="G4" s="66"/>
      <c r="H4" s="2">
        <v>8</v>
      </c>
      <c r="I4" s="66"/>
      <c r="J4" s="3">
        <f t="shared" si="0"/>
        <v>37</v>
      </c>
      <c r="K4" s="4">
        <f t="shared" si="1"/>
        <v>7.4</v>
      </c>
    </row>
    <row r="5" spans="1:13" x14ac:dyDescent="0.35">
      <c r="A5" s="1" t="s">
        <v>10</v>
      </c>
      <c r="B5" s="63" t="s">
        <v>38</v>
      </c>
      <c r="C5" s="2">
        <v>9</v>
      </c>
      <c r="D5" s="2">
        <v>8</v>
      </c>
      <c r="E5" s="2">
        <v>7</v>
      </c>
      <c r="F5" s="2">
        <v>8</v>
      </c>
      <c r="G5" s="66"/>
      <c r="H5" s="2">
        <v>8</v>
      </c>
      <c r="I5" s="2">
        <v>7</v>
      </c>
      <c r="J5" s="3">
        <f t="shared" si="0"/>
        <v>47</v>
      </c>
      <c r="K5" s="4">
        <f t="shared" si="1"/>
        <v>7.833333333333333</v>
      </c>
    </row>
    <row r="6" spans="1:13" x14ac:dyDescent="0.35">
      <c r="A6" s="1" t="s">
        <v>11</v>
      </c>
      <c r="B6" s="63" t="s">
        <v>38</v>
      </c>
      <c r="C6" s="2">
        <v>7</v>
      </c>
      <c r="D6" s="2">
        <v>8</v>
      </c>
      <c r="E6" s="2">
        <v>7</v>
      </c>
      <c r="F6" s="2">
        <v>8</v>
      </c>
      <c r="G6" s="66"/>
      <c r="H6" s="66"/>
      <c r="I6" s="66"/>
      <c r="J6" s="3">
        <f t="shared" si="0"/>
        <v>30</v>
      </c>
      <c r="K6" s="4">
        <f t="shared" si="1"/>
        <v>7.5</v>
      </c>
    </row>
    <row r="7" spans="1:13" x14ac:dyDescent="0.35">
      <c r="A7" s="1" t="s">
        <v>12</v>
      </c>
      <c r="B7" s="63" t="s">
        <v>38</v>
      </c>
      <c r="C7" s="2">
        <v>7</v>
      </c>
      <c r="D7" s="2">
        <v>5</v>
      </c>
      <c r="E7" s="2">
        <v>4</v>
      </c>
      <c r="F7" s="2">
        <v>8</v>
      </c>
      <c r="G7" s="66"/>
      <c r="H7" s="66"/>
      <c r="I7" s="66"/>
      <c r="J7" s="3">
        <f t="shared" si="0"/>
        <v>24</v>
      </c>
      <c r="K7" s="4">
        <f t="shared" si="1"/>
        <v>6</v>
      </c>
    </row>
    <row r="8" spans="1:13" x14ac:dyDescent="0.35">
      <c r="A8" s="1" t="s">
        <v>13</v>
      </c>
      <c r="B8" s="63" t="s">
        <v>38</v>
      </c>
      <c r="C8" s="2">
        <v>8</v>
      </c>
      <c r="D8" s="2">
        <v>7</v>
      </c>
      <c r="E8" s="2">
        <v>5</v>
      </c>
      <c r="F8" s="60">
        <v>-1</v>
      </c>
      <c r="G8" s="66"/>
      <c r="H8" s="66"/>
      <c r="I8" s="66"/>
      <c r="J8" s="3">
        <f t="shared" si="0"/>
        <v>19</v>
      </c>
      <c r="K8" s="4">
        <f t="shared" si="1"/>
        <v>4.75</v>
      </c>
    </row>
    <row r="9" spans="1:13" x14ac:dyDescent="0.35">
      <c r="A9" s="1" t="s">
        <v>33</v>
      </c>
      <c r="B9" s="2">
        <v>8</v>
      </c>
      <c r="C9" s="2">
        <v>5</v>
      </c>
      <c r="D9" s="60">
        <v>-1</v>
      </c>
      <c r="E9" s="63" t="s">
        <v>38</v>
      </c>
      <c r="F9" s="2">
        <v>8</v>
      </c>
      <c r="G9" s="66"/>
      <c r="H9" s="66"/>
      <c r="I9" s="66"/>
      <c r="J9" s="3">
        <f t="shared" si="0"/>
        <v>20</v>
      </c>
      <c r="K9" s="4">
        <f t="shared" si="1"/>
        <v>5</v>
      </c>
    </row>
    <row r="10" spans="1:13" x14ac:dyDescent="0.35">
      <c r="A10" s="1" t="s">
        <v>22</v>
      </c>
      <c r="B10" s="2">
        <v>7</v>
      </c>
      <c r="C10" s="2">
        <v>4</v>
      </c>
      <c r="D10" s="2">
        <v>9</v>
      </c>
      <c r="E10" s="2">
        <v>5</v>
      </c>
      <c r="F10" s="63" t="s">
        <v>38</v>
      </c>
      <c r="G10" s="2">
        <v>6</v>
      </c>
      <c r="H10" s="2">
        <v>6</v>
      </c>
      <c r="I10" s="67"/>
      <c r="J10" s="3">
        <f t="shared" si="0"/>
        <v>37</v>
      </c>
      <c r="K10" s="4">
        <f t="shared" si="1"/>
        <v>6.166666666666667</v>
      </c>
    </row>
    <row r="11" spans="1:13" x14ac:dyDescent="0.35">
      <c r="A11" s="1" t="s">
        <v>14</v>
      </c>
      <c r="B11" s="63" t="s">
        <v>38</v>
      </c>
      <c r="C11" s="2">
        <v>8</v>
      </c>
      <c r="D11" s="2">
        <v>7</v>
      </c>
      <c r="E11" s="2">
        <v>8</v>
      </c>
      <c r="F11" s="2">
        <v>8</v>
      </c>
      <c r="G11" s="60" t="s">
        <v>37</v>
      </c>
      <c r="H11" s="66"/>
      <c r="I11" s="66"/>
      <c r="J11" s="3">
        <f t="shared" si="0"/>
        <v>31</v>
      </c>
      <c r="K11" s="4">
        <f t="shared" si="1"/>
        <v>7.75</v>
      </c>
    </row>
    <row r="12" spans="1:13" x14ac:dyDescent="0.35">
      <c r="A12" s="1" t="s">
        <v>15</v>
      </c>
      <c r="B12" s="63" t="s">
        <v>38</v>
      </c>
      <c r="C12" s="2">
        <v>9</v>
      </c>
      <c r="D12" s="2">
        <v>8</v>
      </c>
      <c r="E12" s="2">
        <v>8</v>
      </c>
      <c r="F12" s="2">
        <v>8</v>
      </c>
      <c r="G12" s="66"/>
      <c r="H12" s="66"/>
      <c r="I12" s="66"/>
      <c r="J12" s="3">
        <f t="shared" si="0"/>
        <v>33</v>
      </c>
      <c r="K12" s="4">
        <f t="shared" si="1"/>
        <v>8.25</v>
      </c>
    </row>
    <row r="13" spans="1:13" x14ac:dyDescent="0.35">
      <c r="A13" s="1" t="s">
        <v>35</v>
      </c>
      <c r="B13" s="2">
        <v>8</v>
      </c>
      <c r="C13" s="63" t="s">
        <v>38</v>
      </c>
      <c r="D13" s="2">
        <v>8</v>
      </c>
      <c r="E13" s="2">
        <v>7</v>
      </c>
      <c r="F13" s="2">
        <v>8</v>
      </c>
      <c r="G13" s="66"/>
      <c r="H13" s="66"/>
      <c r="I13" s="66"/>
      <c r="J13" s="3">
        <f t="shared" si="0"/>
        <v>31</v>
      </c>
      <c r="K13" s="4">
        <f t="shared" si="1"/>
        <v>7.75</v>
      </c>
      <c r="M13" s="11" t="s">
        <v>24</v>
      </c>
    </row>
    <row r="14" spans="1:13" x14ac:dyDescent="0.35">
      <c r="A14" s="1" t="s">
        <v>16</v>
      </c>
      <c r="B14" s="2">
        <v>7</v>
      </c>
      <c r="C14" s="2">
        <v>8</v>
      </c>
      <c r="D14" s="2">
        <v>8</v>
      </c>
      <c r="E14" s="2">
        <v>8</v>
      </c>
      <c r="F14" s="63" t="s">
        <v>38</v>
      </c>
      <c r="G14" s="66"/>
      <c r="H14" s="67"/>
      <c r="I14" s="66"/>
      <c r="J14" s="3">
        <f t="shared" si="0"/>
        <v>31</v>
      </c>
      <c r="K14" s="4">
        <f t="shared" si="1"/>
        <v>7.75</v>
      </c>
    </row>
    <row r="15" spans="1:13" x14ac:dyDescent="0.35">
      <c r="A15" s="1" t="s">
        <v>17</v>
      </c>
      <c r="B15" s="63" t="s">
        <v>38</v>
      </c>
      <c r="C15" s="2">
        <v>7</v>
      </c>
      <c r="D15" s="2">
        <v>8</v>
      </c>
      <c r="E15" s="2">
        <v>7</v>
      </c>
      <c r="F15" s="2">
        <v>8</v>
      </c>
      <c r="G15" s="60" t="s">
        <v>37</v>
      </c>
      <c r="H15" s="2">
        <v>8</v>
      </c>
      <c r="I15" s="2">
        <v>9</v>
      </c>
      <c r="J15" s="3">
        <f t="shared" si="0"/>
        <v>47</v>
      </c>
      <c r="K15" s="4">
        <f t="shared" si="1"/>
        <v>7.833333333333333</v>
      </c>
    </row>
    <row r="16" spans="1:13" x14ac:dyDescent="0.35">
      <c r="A16" s="10"/>
    </row>
    <row r="17" spans="1:20" x14ac:dyDescent="0.35">
      <c r="B17" s="29"/>
      <c r="C17" s="29"/>
      <c r="D17" s="29"/>
      <c r="E17" s="29" t="s">
        <v>3</v>
      </c>
      <c r="F17" s="29"/>
      <c r="G17" s="29"/>
      <c r="H17" s="29"/>
      <c r="I17" s="29"/>
      <c r="J17" s="29">
        <f>+SUM(J3:J15)</f>
        <v>421</v>
      </c>
      <c r="K17" s="53">
        <f>+J17/COUNT(B3:I15)</f>
        <v>7.0166666666666666</v>
      </c>
    </row>
    <row r="18" spans="1:20" x14ac:dyDescent="0.35">
      <c r="L18" s="21"/>
      <c r="M18" s="21"/>
      <c r="N18" s="21"/>
      <c r="O18" s="21"/>
      <c r="P18" s="21"/>
      <c r="Q18" s="21"/>
      <c r="R18" s="21"/>
      <c r="S18" s="22"/>
      <c r="T18" s="23"/>
    </row>
    <row r="19" spans="1:20" x14ac:dyDescent="0.35">
      <c r="A19" s="7" t="s">
        <v>26</v>
      </c>
      <c r="G19" s="20" t="s">
        <v>4</v>
      </c>
      <c r="H19" s="20"/>
      <c r="I19" s="20"/>
      <c r="K19" s="19">
        <f>SUM(K3:K15)/14</f>
        <v>6.4845238095238082</v>
      </c>
      <c r="L19" s="21"/>
      <c r="M19" s="21"/>
      <c r="N19" s="21"/>
      <c r="O19" s="21"/>
      <c r="P19" s="21"/>
      <c r="Q19" s="21"/>
      <c r="R19" s="24" t="s">
        <v>4</v>
      </c>
      <c r="S19" s="22"/>
      <c r="T19" s="23">
        <f>SUM(K3:K15)/20</f>
        <v>4.5391666666666657</v>
      </c>
    </row>
    <row r="20" spans="1:20" x14ac:dyDescent="0.35">
      <c r="A20" s="7" t="s">
        <v>25</v>
      </c>
    </row>
    <row r="21" spans="1:20" x14ac:dyDescent="0.35">
      <c r="A21" s="7" t="s">
        <v>36</v>
      </c>
    </row>
  </sheetData>
  <phoneticPr fontId="0" type="noConversion"/>
  <conditionalFormatting sqref="K3:K15">
    <cfRule type="top10" dxfId="0" priority="2" stopIfTrue="1" percent="1" rank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of all Clubs</vt:lpstr>
      <vt:lpstr>1st Grade</vt:lpstr>
      <vt:lpstr>2nd Grade</vt:lpstr>
      <vt:lpstr>3rd Grade</vt:lpstr>
      <vt:lpstr>4th Grade</vt:lpstr>
      <vt:lpstr>5th Grade</vt:lpstr>
      <vt:lpstr>Frank Gray Shield</vt:lpstr>
    </vt:vector>
  </TitlesOfParts>
  <Company>NSWCA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Formica</dc:creator>
  <cp:lastModifiedBy>Sean Mantle</cp:lastModifiedBy>
  <cp:lastPrinted>2017-02-05T22:19:34Z</cp:lastPrinted>
  <dcterms:created xsi:type="dcterms:W3CDTF">2006-01-30T02:31:31Z</dcterms:created>
  <dcterms:modified xsi:type="dcterms:W3CDTF">2023-03-29T00:46:11Z</dcterms:modified>
</cp:coreProperties>
</file>